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886" firstSheet="1" activeTab="1"/>
  </bookViews>
  <sheets>
    <sheet name="Общая" sheetId="1" state="hidden" r:id="rId1"/>
    <sheet name="Спецификация №1" sheetId="2" r:id="rId2"/>
  </sheets>
  <definedNames>
    <definedName name="_xlnm._FilterDatabase" localSheetId="0" hidden="1">'Общая'!$A$20:$AI$39</definedName>
    <definedName name="_xlnm.Print_Titles" localSheetId="1">'Спецификация №1'!$1:$2</definedName>
    <definedName name="_xlnm.Print_Area" localSheetId="1">'Спецификация №1'!$A$1:$F$27</definedName>
  </definedNames>
  <calcPr fullCalcOnLoad="1"/>
</workbook>
</file>

<file path=xl/sharedStrings.xml><?xml version="1.0" encoding="utf-8"?>
<sst xmlns="http://schemas.openxmlformats.org/spreadsheetml/2006/main" count="244" uniqueCount="146">
  <si>
    <t>Сумма с НДС, руб.</t>
  </si>
  <si>
    <t xml:space="preserve"> м.п.</t>
  </si>
  <si>
    <t>Ед. изм.</t>
  </si>
  <si>
    <t>Кол-во</t>
  </si>
  <si>
    <t>Цена за ед. без НДС, руб.</t>
  </si>
  <si>
    <t>Сумма без НДС, руб.</t>
  </si>
  <si>
    <t>НДС 18%</t>
  </si>
  <si>
    <t>В том числе НДС :</t>
  </si>
  <si>
    <t>Итого с НДС :</t>
  </si>
  <si>
    <t>к Договору №  ________________________________ от ________________</t>
  </si>
  <si>
    <t>Срок поставки с момента подписания договора, календ.дни</t>
  </si>
  <si>
    <t>Наименование Товара</t>
  </si>
  <si>
    <t>Марка, Сорт, ГОСТ, ТУ, Размер, Производитель</t>
  </si>
  <si>
    <t>____________________ Боярских Н.Л.</t>
  </si>
  <si>
    <t>Заместитель генерального директора</t>
  </si>
  <si>
    <t>Поставщик</t>
  </si>
  <si>
    <t>Покупатель</t>
  </si>
  <si>
    <t>транспорт</t>
  </si>
  <si>
    <t>ООО Компания "Ай-Ти-Си"</t>
  </si>
  <si>
    <t>№ п/п</t>
  </si>
  <si>
    <t>Ориентировочные транспортные расходы</t>
  </si>
  <si>
    <t>Способ доставки: Автотранспорт</t>
  </si>
  <si>
    <t>Приложение № 1</t>
  </si>
  <si>
    <t>__________________  Маргасова В.С.</t>
  </si>
  <si>
    <t>Директор</t>
  </si>
  <si>
    <r>
      <t xml:space="preserve">Покупатель : </t>
    </r>
    <r>
      <rPr>
        <sz val="12"/>
        <rFont val="Times New Roman"/>
        <family val="1"/>
      </rPr>
      <t>ООО "Газпром энерго"</t>
    </r>
  </si>
  <si>
    <r>
      <t xml:space="preserve">Адрес: </t>
    </r>
    <r>
      <rPr>
        <sz val="12"/>
        <rFont val="Times New Roman"/>
        <family val="1"/>
      </rPr>
      <t>117939 г. Москва, ул. Строителей, д. 8, корп. 1</t>
    </r>
  </si>
  <si>
    <r>
      <t xml:space="preserve">Поставщик: </t>
    </r>
    <r>
      <rPr>
        <sz val="12"/>
        <rFont val="Times New Roman"/>
        <family val="1"/>
      </rPr>
      <t>ООО Компания "Ай-Ти-Си"</t>
    </r>
  </si>
  <si>
    <r>
      <t xml:space="preserve">Адрес: </t>
    </r>
    <r>
      <rPr>
        <sz val="12"/>
        <rFont val="Times New Roman"/>
        <family val="1"/>
      </rPr>
      <t>630063, г.Новосибирск, ул. Декабристов, д. 269</t>
    </r>
  </si>
  <si>
    <r>
      <t xml:space="preserve">ИНН/КПП Поставщика: </t>
    </r>
    <r>
      <rPr>
        <sz val="12"/>
        <rFont val="Times New Roman"/>
        <family val="1"/>
      </rPr>
      <t>5401162030/540501001</t>
    </r>
  </si>
  <si>
    <r>
      <t xml:space="preserve">Грузоотправитель и его адрес: </t>
    </r>
    <r>
      <rPr>
        <sz val="12"/>
        <rFont val="Times New Roman"/>
        <family val="1"/>
      </rPr>
      <t xml:space="preserve">ООО Компания "Ай-Ти-Си", РФ,630102,Новосибирская область, город Новосибирск, ул. Зыряновская, дом 53 </t>
    </r>
  </si>
  <si>
    <r>
      <t xml:space="preserve">ИНН/КПП Покупателя: </t>
    </r>
    <r>
      <rPr>
        <sz val="12"/>
        <rFont val="Times New Roman"/>
        <family val="1"/>
      </rPr>
      <t>7736186950/773601001</t>
    </r>
  </si>
  <si>
    <t>30 дней</t>
  </si>
  <si>
    <t>HP</t>
  </si>
  <si>
    <t>шт</t>
  </si>
  <si>
    <t>ЖК-монитор HP Compaq LA1905wg</t>
  </si>
  <si>
    <t>NM360AA</t>
  </si>
  <si>
    <t xml:space="preserve">Ноутбук Panasonic Toughbook CF-19  </t>
  </si>
  <si>
    <t>Panasonic</t>
  </si>
  <si>
    <t>Сервер HP ProLiant DL380 G6</t>
  </si>
  <si>
    <t>470065-081</t>
  </si>
  <si>
    <t xml:space="preserve">Принтер HP LaserJet M2727nf MFP </t>
  </si>
  <si>
    <t>CB532A</t>
  </si>
  <si>
    <t>МФУ Canon A3 iR2318 +Устройство автоподачи документов Canon DADF-P2</t>
  </si>
  <si>
    <t>3254В007, 0415B006</t>
  </si>
  <si>
    <t>Canon</t>
  </si>
  <si>
    <t xml:space="preserve">Сканер документный Canon Scanfront-220Р </t>
  </si>
  <si>
    <t>2338B002</t>
  </si>
  <si>
    <t>Коммутатор Catalyst 2960 48 10/100 + 2 T/SFP   LAN Lite Image</t>
  </si>
  <si>
    <t>WS-C2960-48TC-S</t>
  </si>
  <si>
    <t>Cisco</t>
  </si>
  <si>
    <t xml:space="preserve">Коммутатор Catalyst 3750 24 10/100/1000T PoE + 4 SFP + IPB Image </t>
  </si>
  <si>
    <t>WS-C3750G-24PS-S</t>
  </si>
  <si>
    <t>Коммутатор Cisco 3750 12 SFP + IPB Image</t>
  </si>
  <si>
    <t>WS-C3750G-12S-S</t>
  </si>
  <si>
    <t>Маршрутизатор Dir-320</t>
  </si>
  <si>
    <t>Dir-320</t>
  </si>
  <si>
    <t>D-Link</t>
  </si>
  <si>
    <t>ИБП Smart-UPS 3000 RM 2U</t>
  </si>
  <si>
    <t>SUA3000RMI2U</t>
  </si>
  <si>
    <t>APS</t>
  </si>
  <si>
    <t xml:space="preserve">Модуль управления UPS Network Management Card 2 with Environmental Monitoring </t>
  </si>
  <si>
    <t>AP9631</t>
  </si>
  <si>
    <t xml:space="preserve">ЖК-монитор HP ZR24w, 61 см (24") </t>
  </si>
  <si>
    <t>VM633A4</t>
  </si>
  <si>
    <t xml:space="preserve">ЖК-монитор HP ZR22w, 54.6 см (21,5") </t>
  </si>
  <si>
    <t>VM626A4</t>
  </si>
  <si>
    <t>Ноутбук HP EliteBook 8540p</t>
  </si>
  <si>
    <t>WD921EA</t>
  </si>
  <si>
    <t xml:space="preserve">Общая сумма настоящей Спецификации составляет: </t>
  </si>
  <si>
    <t xml:space="preserve">в т.ч. НДС (18%): </t>
  </si>
  <si>
    <t>по производству ООО "Газпром энерго"</t>
  </si>
  <si>
    <t>Филиал грузополучатель</t>
  </si>
  <si>
    <t>Администрация</t>
  </si>
  <si>
    <t>Надымский</t>
  </si>
  <si>
    <t>Оренбургский</t>
  </si>
  <si>
    <t>Приуральский</t>
  </si>
  <si>
    <t>Саратовский</t>
  </si>
  <si>
    <t>Северо_Кавказский</t>
  </si>
  <si>
    <t>Северный</t>
  </si>
  <si>
    <t>Сургутский</t>
  </si>
  <si>
    <t>Уренгойский</t>
  </si>
  <si>
    <t>Центральный</t>
  </si>
  <si>
    <t>Южно-Уральский</t>
  </si>
  <si>
    <t>Южный</t>
  </si>
  <si>
    <t>Грузополучатель и его адрес: [заполнять из файла Отгрузочные реквизиты (столбец T)]</t>
  </si>
  <si>
    <t>Условия поставки: франко-склад Грузополучателя,  [заполнять из файла Отгрузочные реквизиты (столбец L)]</t>
  </si>
  <si>
    <t>Спецификация</t>
  </si>
  <si>
    <t>БИ</t>
  </si>
  <si>
    <t>БДР</t>
  </si>
  <si>
    <t>товар БДР</t>
  </si>
  <si>
    <t>ИТОГО:</t>
  </si>
  <si>
    <t>ПК HP Pro 3010</t>
  </si>
  <si>
    <t>CF-19FHGAXN9</t>
  </si>
  <si>
    <t>VN954EA</t>
  </si>
  <si>
    <t>Марка, Сорт, ГОСТ, ТУ, Размер</t>
  </si>
  <si>
    <t>Производитель</t>
  </si>
  <si>
    <t xml:space="preserve">Наименование </t>
  </si>
  <si>
    <t>Индикатор течеискатель горючих газов</t>
  </si>
  <si>
    <t xml:space="preserve">МТ-4   Условия эксплуатации УХП 2 по ГОСТ 151150-69 Вид взрывозащиты IExibsIIAT4 X
</t>
  </si>
  <si>
    <t>Детектор скрытой проводки</t>
  </si>
  <si>
    <t xml:space="preserve">МЕЕТ MS-158M Определение мест обрыва в кабеле, переменного напряжения 70В-600В бесконтактным способом, полярности: 6В-36В. Проверка целостности цепи: 0-50Мом. 
Индикация светодиодная + звук. Функция подсветки
</t>
  </si>
  <si>
    <t>Индикатор напряжения</t>
  </si>
  <si>
    <t>ЭЛИН-1С3 Диапозон рабочего напряжения 20-400В, напряжение индикации 20В</t>
  </si>
  <si>
    <t>Указатель напряжения</t>
  </si>
  <si>
    <t>УНН 3П 2-х полюсной 36-660В</t>
  </si>
  <si>
    <t>УНО  Д 110-500В</t>
  </si>
  <si>
    <t>Отвёртка индикатор</t>
  </si>
  <si>
    <t>ИН-91 110-380 В</t>
  </si>
  <si>
    <t>Мегаомметр</t>
  </si>
  <si>
    <t>ЭС 0202/2Г ( 0-10000 МОм 500-2500В)ГОСТ 26104-89</t>
  </si>
  <si>
    <t xml:space="preserve">Мультиметр цифровой </t>
  </si>
  <si>
    <t>СММ-40 производитель SONEL ТУ изготовителя</t>
  </si>
  <si>
    <t xml:space="preserve">Мультиметр  </t>
  </si>
  <si>
    <t>М838 ТУ изготовителя</t>
  </si>
  <si>
    <t xml:space="preserve">Блок управления и сигнализации котлов </t>
  </si>
  <si>
    <t>БУС-15 ТУ изготовителя</t>
  </si>
  <si>
    <t>Манометр МП4А-У-Т2-1,6МПа-1-IP53-РШ</t>
  </si>
  <si>
    <t>Манометр технический показывающий аммиачный МП4А-У, диапазон измерения-0-1,6 МПа, диаметр корпуса-160 мм, класс точности-1, степень защиты-IP53, климатическое исполнение-Т2, измеряемая среда-газ, резьба присоединительного штуцера-М20х1,5, технологическая черта на шкале-нет, поверка-заводская, пломбировка-без пломбы, штуцер радиальный код-РШ без фланца, вентильный блок-нет, демпферное устройство-нет МП4А-У-Т2-1,6МПа-1-IP53-РШ ТУ 25-02.180335-84</t>
  </si>
  <si>
    <t>Фотодатчик низкочастотный</t>
  </si>
  <si>
    <t>ФДЧ ТУ 25-02.050215-82</t>
  </si>
  <si>
    <t>Прибор контроля пламени Ф34.2</t>
  </si>
  <si>
    <t>Ф 34.2  ТУ 25-02.050214-82</t>
  </si>
  <si>
    <t xml:space="preserve">Тягонапоромер мембранный электрический </t>
  </si>
  <si>
    <t>ТнМ-Эт-8м ТнМ-Эт-8м ±125 Па, ТУ 311-04671174.173-95</t>
  </si>
  <si>
    <t xml:space="preserve">Термометр цифровой универсальный </t>
  </si>
  <si>
    <t>мини-замер-Б термометр щуп универсальный с острым щупом из нержавеющей стали, диаметр щупа 4 мм, длина 150 мм, диапазон -40..+200  °С
 габаритные размеры, 51х20 мм (блок)
стандартные размеры щупа диаметр 4 мм, длина 150 мм ,питание, батарея 3 В паспорт ПСМК 01.005 ПС</t>
  </si>
  <si>
    <t>Портативный двухкомпонентный газосигнализатор метана СН4 и кислорода О2</t>
  </si>
  <si>
    <t>ТГС-3М-К Световая и звуковая сигнализация по 2-м уровням концентрации кажого из газов. Взрывозащищенное исполнение прибора Базовый комплект: прибор + газозаборная трубка с фильтром + зарядное устройство + чехол.</t>
  </si>
  <si>
    <t xml:space="preserve">Сигнализатор горючих газов переносной СГГ-20М </t>
  </si>
  <si>
    <t>(метан) взрывозащита 1ExibdsllCT6 X, встроенный ТХД ИБЯЛ. 413226.051</t>
  </si>
  <si>
    <t>Термометр</t>
  </si>
  <si>
    <t>специальный вибростойкий СП-В (0-120 С)ТУ У 33,2-14307481-34:2005</t>
  </si>
  <si>
    <t>Термоманометр</t>
  </si>
  <si>
    <t xml:space="preserve">технический показывающий ТМТБ (0,,,+120С; 0,,,1,6МРа) </t>
  </si>
  <si>
    <t>Реле тока дифференциальное тока с торможением</t>
  </si>
  <si>
    <t>ДЗТ-11 УХЛ4 50 Гц  ГОСТ 15150-69</t>
  </si>
  <si>
    <t>Реле тока двустабильное</t>
  </si>
  <si>
    <t>РТД11-01-15-40 УХЛ4 220В, 0.05А  ГОСТ 15150-69</t>
  </si>
  <si>
    <t>Реле указательное</t>
  </si>
  <si>
    <t>РЭУ11-11-1-40 0,1А Пост.тока  ГОСТ 15150-69</t>
  </si>
  <si>
    <t xml:space="preserve">Фотореле </t>
  </si>
  <si>
    <t>ФР-7 ТУ РБ 07615377.044-97</t>
  </si>
  <si>
    <t>ФР-2 ТУ РБ 07615377.044-97</t>
  </si>
  <si>
    <t>Диаграмма дисковая</t>
  </si>
  <si>
    <t>0-100  Реестр.№2172 DR250  ГОСТ 7826-93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</si>
</sst>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_-* #,##0.0000_р_._-;\-* #,##0.0000_р_._-;_-* &quot;-&quot;??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#,##0.00;[Red]#,##0.00"/>
    <numFmt numFmtId="173" formatCode="#,##0.0"/>
    <numFmt numFmtId="174" formatCode="_-* #,##0_р_._-;\-* #,##0_р_._-;_-* &quot;-&quot;??_р_._-;_-@_-"/>
    <numFmt numFmtId="175" formatCode="#,##0.00_р_."/>
    <numFmt numFmtId="176" formatCode="0.0000"/>
    <numFmt numFmtId="177" formatCode="#,##0.00_ ;\-#,##0.00\ 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15" fillId="3" borderId="0" applyNumberFormat="0" applyBorder="0" applyAlignment="0" applyProtection="0"/>
    <xf numFmtId="0" fontId="52" fillId="4" borderId="0" applyNumberFormat="0" applyBorder="0" applyAlignment="0" applyProtection="0"/>
    <xf numFmtId="0" fontId="15" fillId="5" borderId="0" applyNumberFormat="0" applyBorder="0" applyAlignment="0" applyProtection="0"/>
    <xf numFmtId="0" fontId="52" fillId="6" borderId="0" applyNumberFormat="0" applyBorder="0" applyAlignment="0" applyProtection="0"/>
    <xf numFmtId="0" fontId="15" fillId="7" borderId="0" applyNumberFormat="0" applyBorder="0" applyAlignment="0" applyProtection="0"/>
    <xf numFmtId="0" fontId="52" fillId="8" borderId="0" applyNumberFormat="0" applyBorder="0" applyAlignment="0" applyProtection="0"/>
    <xf numFmtId="0" fontId="15" fillId="9" borderId="0" applyNumberFormat="0" applyBorder="0" applyAlignment="0" applyProtection="0"/>
    <xf numFmtId="0" fontId="52" fillId="10" borderId="0" applyNumberFormat="0" applyBorder="0" applyAlignment="0" applyProtection="0"/>
    <xf numFmtId="0" fontId="15" fillId="11" borderId="0" applyNumberFormat="0" applyBorder="0" applyAlignment="0" applyProtection="0"/>
    <xf numFmtId="0" fontId="52" fillId="12" borderId="0" applyNumberFormat="0" applyBorder="0" applyAlignment="0" applyProtection="0"/>
    <xf numFmtId="0" fontId="15" fillId="13" borderId="0" applyNumberFormat="0" applyBorder="0" applyAlignment="0" applyProtection="0"/>
    <xf numFmtId="0" fontId="52" fillId="14" borderId="0" applyNumberFormat="0" applyBorder="0" applyAlignment="0" applyProtection="0"/>
    <xf numFmtId="0" fontId="15" fillId="15" borderId="0" applyNumberFormat="0" applyBorder="0" applyAlignment="0" applyProtection="0"/>
    <xf numFmtId="0" fontId="52" fillId="16" borderId="0" applyNumberFormat="0" applyBorder="0" applyAlignment="0" applyProtection="0"/>
    <xf numFmtId="0" fontId="15" fillId="17" borderId="0" applyNumberFormat="0" applyBorder="0" applyAlignment="0" applyProtection="0"/>
    <xf numFmtId="0" fontId="52" fillId="18" borderId="0" applyNumberFormat="0" applyBorder="0" applyAlignment="0" applyProtection="0"/>
    <xf numFmtId="0" fontId="15" fillId="19" borderId="0" applyNumberFormat="0" applyBorder="0" applyAlignment="0" applyProtection="0"/>
    <xf numFmtId="0" fontId="52" fillId="20" borderId="0" applyNumberFormat="0" applyBorder="0" applyAlignment="0" applyProtection="0"/>
    <xf numFmtId="0" fontId="15" fillId="9" borderId="0" applyNumberFormat="0" applyBorder="0" applyAlignment="0" applyProtection="0"/>
    <xf numFmtId="0" fontId="52" fillId="21" borderId="0" applyNumberFormat="0" applyBorder="0" applyAlignment="0" applyProtection="0"/>
    <xf numFmtId="0" fontId="15" fillId="15" borderId="0" applyNumberFormat="0" applyBorder="0" applyAlignment="0" applyProtection="0"/>
    <xf numFmtId="0" fontId="52" fillId="22" borderId="0" applyNumberFormat="0" applyBorder="0" applyAlignment="0" applyProtection="0"/>
    <xf numFmtId="0" fontId="15" fillId="23" borderId="0" applyNumberFormat="0" applyBorder="0" applyAlignment="0" applyProtection="0"/>
    <xf numFmtId="0" fontId="53" fillId="24" borderId="0" applyNumberFormat="0" applyBorder="0" applyAlignment="0" applyProtection="0"/>
    <xf numFmtId="0" fontId="16" fillId="25" borderId="0" applyNumberFormat="0" applyBorder="0" applyAlignment="0" applyProtection="0"/>
    <xf numFmtId="0" fontId="53" fillId="26" borderId="0" applyNumberFormat="0" applyBorder="0" applyAlignment="0" applyProtection="0"/>
    <xf numFmtId="0" fontId="16" fillId="17" borderId="0" applyNumberFormat="0" applyBorder="0" applyAlignment="0" applyProtection="0"/>
    <xf numFmtId="0" fontId="53" fillId="27" borderId="0" applyNumberFormat="0" applyBorder="0" applyAlignment="0" applyProtection="0"/>
    <xf numFmtId="0" fontId="16" fillId="19" borderId="0" applyNumberFormat="0" applyBorder="0" applyAlignment="0" applyProtection="0"/>
    <xf numFmtId="0" fontId="53" fillId="28" borderId="0" applyNumberFormat="0" applyBorder="0" applyAlignment="0" applyProtection="0"/>
    <xf numFmtId="0" fontId="16" fillId="29" borderId="0" applyNumberFormat="0" applyBorder="0" applyAlignment="0" applyProtection="0"/>
    <xf numFmtId="0" fontId="53" fillId="30" borderId="0" applyNumberFormat="0" applyBorder="0" applyAlignment="0" applyProtection="0"/>
    <xf numFmtId="0" fontId="16" fillId="31" borderId="0" applyNumberFormat="0" applyBorder="0" applyAlignment="0" applyProtection="0"/>
    <xf numFmtId="0" fontId="53" fillId="32" borderId="0" applyNumberFormat="0" applyBorder="0" applyAlignment="0" applyProtection="0"/>
    <xf numFmtId="0" fontId="16" fillId="33" borderId="0" applyNumberFormat="0" applyBorder="0" applyAlignment="0" applyProtection="0"/>
    <xf numFmtId="0" fontId="53" fillId="34" borderId="0" applyNumberFormat="0" applyBorder="0" applyAlignment="0" applyProtection="0"/>
    <xf numFmtId="0" fontId="16" fillId="35" borderId="0" applyNumberFormat="0" applyBorder="0" applyAlignment="0" applyProtection="0"/>
    <xf numFmtId="0" fontId="53" fillId="36" borderId="0" applyNumberFormat="0" applyBorder="0" applyAlignment="0" applyProtection="0"/>
    <xf numFmtId="0" fontId="16" fillId="37" borderId="0" applyNumberFormat="0" applyBorder="0" applyAlignment="0" applyProtection="0"/>
    <xf numFmtId="0" fontId="53" fillId="38" borderId="0" applyNumberFormat="0" applyBorder="0" applyAlignment="0" applyProtection="0"/>
    <xf numFmtId="0" fontId="16" fillId="39" borderId="0" applyNumberFormat="0" applyBorder="0" applyAlignment="0" applyProtection="0"/>
    <xf numFmtId="0" fontId="53" fillId="40" borderId="0" applyNumberFormat="0" applyBorder="0" applyAlignment="0" applyProtection="0"/>
    <xf numFmtId="0" fontId="16" fillId="29" borderId="0" applyNumberFormat="0" applyBorder="0" applyAlignment="0" applyProtection="0"/>
    <xf numFmtId="0" fontId="53" fillId="41" borderId="0" applyNumberFormat="0" applyBorder="0" applyAlignment="0" applyProtection="0"/>
    <xf numFmtId="0" fontId="16" fillId="31" borderId="0" applyNumberFormat="0" applyBorder="0" applyAlignment="0" applyProtection="0"/>
    <xf numFmtId="0" fontId="53" fillId="42" borderId="0" applyNumberFormat="0" applyBorder="0" applyAlignment="0" applyProtection="0"/>
    <xf numFmtId="0" fontId="16" fillId="43" borderId="0" applyNumberFormat="0" applyBorder="0" applyAlignment="0" applyProtection="0"/>
    <xf numFmtId="0" fontId="54" fillId="44" borderId="1" applyNumberFormat="0" applyAlignment="0" applyProtection="0"/>
    <xf numFmtId="0" fontId="17" fillId="13" borderId="2" applyNumberFormat="0" applyAlignment="0" applyProtection="0"/>
    <xf numFmtId="0" fontId="55" fillId="45" borderId="3" applyNumberFormat="0" applyAlignment="0" applyProtection="0"/>
    <xf numFmtId="0" fontId="18" fillId="46" borderId="4" applyNumberFormat="0" applyAlignment="0" applyProtection="0"/>
    <xf numFmtId="0" fontId="56" fillId="45" borderId="1" applyNumberFormat="0" applyAlignment="0" applyProtection="0"/>
    <xf numFmtId="0" fontId="19" fillId="46" borderId="2" applyNumberFormat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23" fillId="0" borderId="12" applyNumberFormat="0" applyFill="0" applyAlignment="0" applyProtection="0"/>
    <xf numFmtId="0" fontId="62" fillId="47" borderId="13" applyNumberFormat="0" applyAlignment="0" applyProtection="0"/>
    <xf numFmtId="0" fontId="24" fillId="48" borderId="14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2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65" fillId="0" borderId="0">
      <alignment/>
      <protection/>
    </xf>
    <xf numFmtId="0" fontId="3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51" borderId="0" applyNumberFormat="0" applyBorder="0" applyAlignment="0" applyProtection="0"/>
    <xf numFmtId="0" fontId="26" fillId="5" borderId="0" applyNumberFormat="0" applyBorder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28" fillId="0" borderId="18" applyNumberFormat="0" applyFill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54" borderId="0" applyNumberFormat="0" applyBorder="0" applyAlignment="0" applyProtection="0"/>
    <xf numFmtId="0" fontId="30" fillId="7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0" xfId="101" applyFont="1" applyAlignment="1">
      <alignment vertical="center"/>
      <protection/>
    </xf>
    <xf numFmtId="0" fontId="8" fillId="0" borderId="0" xfId="101" applyFont="1" applyAlignment="1">
      <alignment vertical="center"/>
      <protection/>
    </xf>
    <xf numFmtId="0" fontId="7" fillId="0" borderId="0" xfId="115" applyFont="1" applyAlignment="1">
      <alignment vertical="center"/>
      <protection/>
    </xf>
    <xf numFmtId="0" fontId="6" fillId="0" borderId="0" xfId="101" applyFont="1" applyAlignment="1">
      <alignment vertical="center"/>
      <protection/>
    </xf>
    <xf numFmtId="2" fontId="2" fillId="0" borderId="0" xfId="115" applyNumberFormat="1" applyFont="1" applyFill="1" applyBorder="1" applyAlignment="1" applyProtection="1">
      <alignment horizontal="left" vertical="center"/>
      <protection locked="0"/>
    </xf>
    <xf numFmtId="0" fontId="4" fillId="0" borderId="0" xfId="115" applyFont="1" applyAlignment="1">
      <alignment vertical="center"/>
      <protection/>
    </xf>
    <xf numFmtId="0" fontId="2" fillId="0" borderId="0" xfId="115" applyFont="1" applyAlignment="1">
      <alignment vertical="center"/>
      <protection/>
    </xf>
    <xf numFmtId="0" fontId="9" fillId="0" borderId="0" xfId="101" applyFont="1" applyAlignment="1">
      <alignment vertical="center"/>
      <protection/>
    </xf>
    <xf numFmtId="0" fontId="7" fillId="0" borderId="0" xfId="115" applyFont="1" applyAlignment="1">
      <alignment horizontal="right" vertical="center"/>
      <protection/>
    </xf>
    <xf numFmtId="0" fontId="2" fillId="0" borderId="19" xfId="115" applyFont="1" applyBorder="1" applyAlignment="1">
      <alignment horizontal="center" vertical="center" wrapText="1"/>
      <protection/>
    </xf>
    <xf numFmtId="0" fontId="2" fillId="0" borderId="20" xfId="115" applyFont="1" applyBorder="1" applyAlignment="1">
      <alignment horizontal="center" vertical="center" wrapText="1"/>
      <protection/>
    </xf>
    <xf numFmtId="0" fontId="2" fillId="0" borderId="0" xfId="101" applyFont="1" applyAlignment="1">
      <alignment vertical="center"/>
      <protection/>
    </xf>
    <xf numFmtId="0" fontId="4" fillId="0" borderId="21" xfId="115" applyFont="1" applyBorder="1" applyAlignment="1">
      <alignment horizontal="center" vertical="center"/>
      <protection/>
    </xf>
    <xf numFmtId="0" fontId="4" fillId="55" borderId="19" xfId="115" applyFont="1" applyFill="1" applyBorder="1" applyAlignment="1">
      <alignment horizontal="center" vertical="center"/>
      <protection/>
    </xf>
    <xf numFmtId="0" fontId="4" fillId="0" borderId="19" xfId="115" applyFont="1" applyBorder="1" applyAlignment="1">
      <alignment horizontal="center" vertical="center" wrapText="1"/>
      <protection/>
    </xf>
    <xf numFmtId="0" fontId="4" fillId="0" borderId="20" xfId="115" applyFont="1" applyBorder="1" applyAlignment="1">
      <alignment horizontal="center" vertical="center" wrapText="1"/>
      <protection/>
    </xf>
    <xf numFmtId="0" fontId="4" fillId="0" borderId="22" xfId="115" applyFont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0" fontId="10" fillId="0" borderId="19" xfId="100" applyFont="1" applyFill="1" applyBorder="1" applyAlignment="1">
      <alignment horizontal="center" vertical="center" wrapText="1"/>
      <protection/>
    </xf>
    <xf numFmtId="4" fontId="10" fillId="55" borderId="19" xfId="102" applyNumberFormat="1" applyFont="1" applyFill="1" applyBorder="1" applyAlignment="1">
      <alignment horizontal="right" vertical="center" wrapText="1"/>
      <protection/>
    </xf>
    <xf numFmtId="4" fontId="10" fillId="55" borderId="19" xfId="101" applyNumberFormat="1" applyFont="1" applyFill="1" applyBorder="1" applyAlignment="1">
      <alignment horizontal="right" vertical="center" wrapText="1"/>
      <protection/>
    </xf>
    <xf numFmtId="4" fontId="4" fillId="0" borderId="19" xfId="0" applyNumberFormat="1" applyFont="1" applyBorder="1" applyAlignment="1">
      <alignment vertical="center"/>
    </xf>
    <xf numFmtId="4" fontId="10" fillId="0" borderId="19" xfId="101" applyNumberFormat="1" applyFont="1" applyFill="1" applyBorder="1" applyAlignment="1">
      <alignment horizontal="right" vertical="center" wrapText="1"/>
      <protection/>
    </xf>
    <xf numFmtId="4" fontId="4" fillId="0" borderId="19" xfId="0" applyNumberFormat="1" applyFont="1" applyFill="1" applyBorder="1" applyAlignment="1">
      <alignment vertical="center"/>
    </xf>
    <xf numFmtId="0" fontId="7" fillId="0" borderId="0" xfId="115" applyFont="1" applyFill="1" applyAlignment="1">
      <alignment vertical="center"/>
      <protection/>
    </xf>
    <xf numFmtId="4" fontId="2" fillId="0" borderId="23" xfId="115" applyNumberFormat="1" applyFont="1" applyFill="1" applyBorder="1" applyAlignment="1">
      <alignment horizontal="right" vertical="center" wrapText="1"/>
      <protection/>
    </xf>
    <xf numFmtId="4" fontId="2" fillId="0" borderId="19" xfId="115" applyNumberFormat="1" applyFont="1" applyFill="1" applyBorder="1" applyAlignment="1">
      <alignment horizontal="right" vertical="center" wrapText="1"/>
      <protection/>
    </xf>
    <xf numFmtId="4" fontId="7" fillId="0" borderId="0" xfId="115" applyNumberFormat="1" applyFont="1" applyFill="1" applyBorder="1" applyAlignment="1">
      <alignment vertical="center"/>
      <protection/>
    </xf>
    <xf numFmtId="4" fontId="7" fillId="0" borderId="0" xfId="115" applyNumberFormat="1" applyFont="1" applyFill="1" applyBorder="1" applyAlignment="1">
      <alignment horizontal="right" vertical="center"/>
      <protection/>
    </xf>
    <xf numFmtId="4" fontId="2" fillId="0" borderId="0" xfId="115" applyNumberFormat="1" applyFont="1" applyFill="1" applyBorder="1" applyAlignment="1">
      <alignment horizontal="right" vertical="center" wrapText="1"/>
      <protection/>
    </xf>
    <xf numFmtId="0" fontId="4" fillId="0" borderId="0" xfId="115" applyFont="1" applyFill="1" applyAlignment="1">
      <alignment vertical="center"/>
      <protection/>
    </xf>
    <xf numFmtId="0" fontId="4" fillId="0" borderId="0" xfId="115" applyFont="1" applyFill="1" applyAlignment="1">
      <alignment horizontal="center" vertical="center"/>
      <protection/>
    </xf>
    <xf numFmtId="4" fontId="4" fillId="0" borderId="0" xfId="115" applyNumberFormat="1" applyFont="1" applyFill="1" applyAlignment="1">
      <alignment vertical="center"/>
      <protection/>
    </xf>
    <xf numFmtId="0" fontId="2" fillId="0" borderId="0" xfId="115" applyFont="1" applyFill="1" applyAlignment="1">
      <alignment vertical="center"/>
      <protection/>
    </xf>
    <xf numFmtId="0" fontId="4" fillId="0" borderId="0" xfId="115" applyFont="1" applyFill="1" applyBorder="1" applyAlignment="1">
      <alignment vertical="center"/>
      <protection/>
    </xf>
    <xf numFmtId="2" fontId="2" fillId="0" borderId="0" xfId="115" applyNumberFormat="1" applyFont="1" applyFill="1" applyBorder="1" applyAlignment="1">
      <alignment vertical="center"/>
      <protection/>
    </xf>
    <xf numFmtId="0" fontId="2" fillId="0" borderId="0" xfId="115" applyFont="1" applyFill="1" applyAlignment="1">
      <alignment horizontal="left" vertical="center" wrapText="1"/>
      <protection/>
    </xf>
    <xf numFmtId="0" fontId="2" fillId="0" borderId="0" xfId="115" applyFont="1" applyFill="1" applyAlignment="1">
      <alignment vertical="center" wrapText="1"/>
      <protection/>
    </xf>
    <xf numFmtId="0" fontId="5" fillId="0" borderId="0" xfId="115" applyFont="1" applyFill="1" applyAlignment="1">
      <alignment horizontal="justify" vertical="center" wrapText="1"/>
      <protection/>
    </xf>
    <xf numFmtId="0" fontId="2" fillId="0" borderId="0" xfId="115" applyFont="1" applyFill="1" applyAlignment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7" fillId="0" borderId="0" xfId="101" applyFont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56" borderId="0" xfId="115" applyFont="1" applyFill="1" applyAlignment="1">
      <alignment vertical="center"/>
      <protection/>
    </xf>
    <xf numFmtId="0" fontId="2" fillId="56" borderId="0" xfId="101" applyFont="1" applyFill="1" applyAlignment="1">
      <alignment vertical="center"/>
      <protection/>
    </xf>
    <xf numFmtId="0" fontId="7" fillId="56" borderId="0" xfId="101" applyFont="1" applyFill="1" applyAlignment="1">
      <alignment vertical="center"/>
      <protection/>
    </xf>
    <xf numFmtId="0" fontId="8" fillId="56" borderId="0" xfId="101" applyFont="1" applyFill="1" applyAlignment="1">
      <alignment vertical="center"/>
      <protection/>
    </xf>
    <xf numFmtId="0" fontId="7" fillId="56" borderId="0" xfId="115" applyFont="1" applyFill="1" applyAlignment="1">
      <alignment vertical="center"/>
      <protection/>
    </xf>
    <xf numFmtId="4" fontId="4" fillId="56" borderId="19" xfId="0" applyNumberFormat="1" applyFont="1" applyFill="1" applyBorder="1" applyAlignment="1">
      <alignment/>
    </xf>
    <xf numFmtId="0" fontId="12" fillId="0" borderId="19" xfId="0" applyFont="1" applyBorder="1" applyAlignment="1">
      <alignment horizontal="center" textRotation="90"/>
    </xf>
    <xf numFmtId="0" fontId="12" fillId="0" borderId="19" xfId="0" applyFont="1" applyFill="1" applyBorder="1" applyAlignment="1">
      <alignment horizontal="center"/>
    </xf>
    <xf numFmtId="43" fontId="12" fillId="0" borderId="19" xfId="119" applyFont="1" applyFill="1" applyBorder="1" applyAlignment="1">
      <alignment horizontal="center"/>
    </xf>
    <xf numFmtId="43" fontId="7" fillId="0" borderId="0" xfId="115" applyNumberFormat="1" applyFont="1" applyAlignment="1">
      <alignment vertical="center"/>
      <protection/>
    </xf>
    <xf numFmtId="0" fontId="10" fillId="0" borderId="19" xfId="100" applyFont="1" applyFill="1" applyBorder="1" applyAlignment="1">
      <alignment horizontal="left" vertical="center"/>
      <protection/>
    </xf>
    <xf numFmtId="43" fontId="12" fillId="57" borderId="19" xfId="119" applyFont="1" applyFill="1" applyBorder="1" applyAlignment="1">
      <alignment horizontal="center"/>
    </xf>
    <xf numFmtId="0" fontId="7" fillId="0" borderId="19" xfId="115" applyFont="1" applyBorder="1" applyAlignment="1">
      <alignment vertical="center"/>
      <protection/>
    </xf>
    <xf numFmtId="43" fontId="7" fillId="0" borderId="19" xfId="119" applyFont="1" applyBorder="1" applyAlignment="1">
      <alignment vertical="center"/>
    </xf>
    <xf numFmtId="43" fontId="4" fillId="0" borderId="19" xfId="115" applyNumberFormat="1" applyFont="1" applyBorder="1" applyAlignment="1">
      <alignment vertical="center"/>
      <protection/>
    </xf>
    <xf numFmtId="0" fontId="4" fillId="0" borderId="19" xfId="115" applyFont="1" applyBorder="1" applyAlignment="1">
      <alignment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9" xfId="115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 shrinkToFi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0" xfId="115" applyFont="1" applyFill="1" applyBorder="1" applyAlignment="1">
      <alignment vertical="center"/>
      <protection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hidden="1" locked="0"/>
    </xf>
    <xf numFmtId="0" fontId="4" fillId="0" borderId="19" xfId="0" applyNumberFormat="1" applyFont="1" applyFill="1" applyBorder="1" applyAlignment="1" applyProtection="1">
      <alignment horizontal="left" vertical="center" wrapText="1"/>
      <protection hidden="1" locked="0"/>
    </xf>
    <xf numFmtId="2" fontId="4" fillId="0" borderId="19" xfId="103" applyNumberFormat="1" applyFont="1" applyFill="1" applyBorder="1" applyAlignment="1" applyProtection="1">
      <alignment horizontal="center" vertical="center"/>
      <protection locked="0"/>
    </xf>
    <xf numFmtId="0" fontId="4" fillId="0" borderId="19" xfId="104" applyFont="1" applyFill="1" applyBorder="1" applyAlignment="1" applyProtection="1">
      <alignment horizontal="left" vertical="center" wrapText="1"/>
      <protection hidden="1" locked="0"/>
    </xf>
    <xf numFmtId="4" fontId="4" fillId="0" borderId="19" xfId="104" applyNumberFormat="1" applyFont="1" applyFill="1" applyBorder="1" applyAlignment="1" applyProtection="1">
      <alignment horizontal="left" vertical="center" wrapText="1"/>
      <protection hidden="1" locked="0"/>
    </xf>
    <xf numFmtId="2" fontId="4" fillId="0" borderId="19" xfId="0" applyNumberFormat="1" applyFont="1" applyFill="1" applyBorder="1" applyAlignment="1">
      <alignment horizontal="center" vertical="center" wrapText="1"/>
    </xf>
    <xf numFmtId="0" fontId="2" fillId="0" borderId="24" xfId="115" applyFont="1" applyBorder="1" applyAlignment="1">
      <alignment horizontal="center" vertical="center" wrapText="1"/>
      <protection/>
    </xf>
    <xf numFmtId="0" fontId="2" fillId="0" borderId="21" xfId="115" applyFont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9" xfId="90"/>
    <cellStyle name="Обычный 2" xfId="91"/>
    <cellStyle name="Обычный 2 2" xfId="92"/>
    <cellStyle name="Обычный 2 3" xfId="93"/>
    <cellStyle name="Обычный 3" xfId="94"/>
    <cellStyle name="Обычный 3 2" xfId="95"/>
    <cellStyle name="Обычный 4" xfId="96"/>
    <cellStyle name="Обычный 5" xfId="97"/>
    <cellStyle name="Обычный 6" xfId="98"/>
    <cellStyle name="Обычный 7" xfId="99"/>
    <cellStyle name="Обычный_Лист1_1" xfId="100"/>
    <cellStyle name="Обычный_Лист2" xfId="101"/>
    <cellStyle name="Обычный_Москва1" xfId="102"/>
    <cellStyle name="Обычный_ПЭН" xfId="103"/>
    <cellStyle name="Обычный_Южно-Уральский филиал 2007 ПЭН с устраненными замечаниями " xfId="104"/>
    <cellStyle name="Followed Hyperlink" xfId="105"/>
    <cellStyle name="Плохой" xfId="106"/>
    <cellStyle name="Плохой 2" xfId="107"/>
    <cellStyle name="Пояснение" xfId="108"/>
    <cellStyle name="Пояснение 2" xfId="109"/>
    <cellStyle name="Примечание" xfId="110"/>
    <cellStyle name="Примечание 2" xfId="111"/>
    <cellStyle name="Percent" xfId="112"/>
    <cellStyle name="Связанная ячейка" xfId="113"/>
    <cellStyle name="Связанная ячейка 2" xfId="114"/>
    <cellStyle name="Стиль 1" xfId="115"/>
    <cellStyle name="Стиль 1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zoomScale="70" zoomScaleNormal="70" zoomScaleSheetLayoutView="70" zoomScalePageLayoutView="70" workbookViewId="0" topLeftCell="A19">
      <selection activeCell="C25" sqref="C25"/>
    </sheetView>
  </sheetViews>
  <sheetFormatPr defaultColWidth="9.00390625" defaultRowHeight="12.75"/>
  <cols>
    <col min="1" max="1" width="5.625" style="3" customWidth="1"/>
    <col min="2" max="2" width="46.75390625" style="3" customWidth="1"/>
    <col min="3" max="3" width="33.875" style="3" customWidth="1"/>
    <col min="4" max="4" width="21.375" style="3" customWidth="1"/>
    <col min="5" max="5" width="8.875" style="3" customWidth="1"/>
    <col min="6" max="6" width="9.125" style="3" customWidth="1"/>
    <col min="7" max="7" width="12.75390625" style="3" customWidth="1"/>
    <col min="8" max="8" width="15.75390625" style="3" customWidth="1"/>
    <col min="9" max="9" width="13.00390625" style="3" customWidth="1"/>
    <col min="10" max="10" width="14.125" style="3" customWidth="1"/>
    <col min="11" max="11" width="18.25390625" style="3" customWidth="1"/>
    <col min="12" max="23" width="5.25390625" style="3" customWidth="1"/>
    <col min="24" max="24" width="13.875" style="3" bestFit="1" customWidth="1"/>
    <col min="25" max="25" width="18.125" style="3" bestFit="1" customWidth="1"/>
    <col min="26" max="26" width="17.875" style="3" customWidth="1"/>
    <col min="27" max="27" width="12.625" style="3" bestFit="1" customWidth="1"/>
    <col min="28" max="28" width="13.875" style="3" bestFit="1" customWidth="1"/>
    <col min="29" max="29" width="13.00390625" style="3" bestFit="1" customWidth="1"/>
    <col min="30" max="31" width="13.875" style="3" bestFit="1" customWidth="1"/>
    <col min="32" max="32" width="14.625" style="3" bestFit="1" customWidth="1"/>
    <col min="33" max="33" width="13.875" style="3" bestFit="1" customWidth="1"/>
    <col min="34" max="34" width="13.00390625" style="3" bestFit="1" customWidth="1"/>
    <col min="35" max="35" width="13.875" style="3" bestFit="1" customWidth="1"/>
    <col min="36" max="16384" width="9.125" style="3" customWidth="1"/>
  </cols>
  <sheetData>
    <row r="1" spans="1:11" ht="12.75">
      <c r="A1" s="1"/>
      <c r="B1" s="1"/>
      <c r="C1" s="1"/>
      <c r="D1" s="1"/>
      <c r="E1" s="1"/>
      <c r="F1" s="1"/>
      <c r="H1" s="2"/>
      <c r="I1" s="2"/>
      <c r="J1" s="1"/>
      <c r="K1" s="42" t="s">
        <v>22</v>
      </c>
    </row>
    <row r="2" spans="1:11" ht="12.75">
      <c r="A2" s="1"/>
      <c r="B2" s="1"/>
      <c r="C2" s="1"/>
      <c r="D2" s="1"/>
      <c r="E2" s="1"/>
      <c r="H2" s="2"/>
      <c r="I2" s="2"/>
      <c r="J2" s="1"/>
      <c r="K2" s="42" t="s">
        <v>9</v>
      </c>
    </row>
    <row r="3" spans="1:11" ht="12.75">
      <c r="A3" s="1"/>
      <c r="B3" s="1"/>
      <c r="C3" s="1"/>
      <c r="D3" s="1"/>
      <c r="E3" s="1"/>
      <c r="F3" s="8"/>
      <c r="G3" s="8"/>
      <c r="H3" s="2"/>
      <c r="I3" s="2"/>
      <c r="J3" s="1"/>
      <c r="K3" s="9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4.25">
      <c r="A7" s="1"/>
      <c r="B7" s="1"/>
      <c r="D7" s="4" t="s">
        <v>87</v>
      </c>
      <c r="E7" s="1"/>
      <c r="F7" s="1"/>
    </row>
    <row r="8" spans="1:6" ht="12.75">
      <c r="A8" s="1"/>
      <c r="B8" s="1"/>
      <c r="C8" s="2"/>
      <c r="D8" s="2"/>
      <c r="E8" s="1"/>
      <c r="F8" s="1"/>
    </row>
    <row r="9" spans="1:6" ht="12.75">
      <c r="A9" s="1"/>
      <c r="B9" s="1"/>
      <c r="C9" s="2"/>
      <c r="D9" s="2"/>
      <c r="E9" s="1"/>
      <c r="F9" s="1"/>
    </row>
    <row r="10" spans="1:6" ht="15.75">
      <c r="A10" s="7" t="s">
        <v>27</v>
      </c>
      <c r="B10" s="1"/>
      <c r="C10" s="2"/>
      <c r="D10" s="2"/>
      <c r="E10" s="1"/>
      <c r="F10" s="1"/>
    </row>
    <row r="11" spans="1:6" ht="15.75">
      <c r="A11" s="7" t="s">
        <v>28</v>
      </c>
      <c r="B11" s="1"/>
      <c r="C11" s="2"/>
      <c r="D11" s="2"/>
      <c r="E11" s="1"/>
      <c r="F11" s="1"/>
    </row>
    <row r="12" spans="1:6" ht="15.75">
      <c r="A12" s="7" t="s">
        <v>29</v>
      </c>
      <c r="B12" s="1"/>
      <c r="C12" s="2"/>
      <c r="D12" s="2"/>
      <c r="E12" s="1"/>
      <c r="F12" s="1"/>
    </row>
    <row r="13" spans="1:6" ht="15.75">
      <c r="A13" s="34" t="s">
        <v>30</v>
      </c>
      <c r="B13" s="1"/>
      <c r="C13" s="2"/>
      <c r="D13" s="2"/>
      <c r="E13" s="1"/>
      <c r="F13" s="1"/>
    </row>
    <row r="14" spans="1:7" ht="15.75">
      <c r="A14" s="45" t="s">
        <v>85</v>
      </c>
      <c r="B14" s="46"/>
      <c r="C14" s="47"/>
      <c r="D14" s="47"/>
      <c r="E14" s="46"/>
      <c r="F14" s="46"/>
      <c r="G14" s="48"/>
    </row>
    <row r="15" spans="1:6" ht="15.75">
      <c r="A15" s="12" t="s">
        <v>25</v>
      </c>
      <c r="B15" s="1"/>
      <c r="C15" s="2"/>
      <c r="D15" s="2"/>
      <c r="E15" s="1"/>
      <c r="F15" s="1"/>
    </row>
    <row r="16" spans="1:6" ht="15.75">
      <c r="A16" s="12" t="s">
        <v>26</v>
      </c>
      <c r="B16" s="1"/>
      <c r="C16" s="2"/>
      <c r="D16" s="2"/>
      <c r="E16" s="1"/>
      <c r="F16" s="1"/>
    </row>
    <row r="17" spans="1:6" ht="15.75">
      <c r="A17" s="7" t="s">
        <v>31</v>
      </c>
      <c r="B17" s="1"/>
      <c r="C17" s="2"/>
      <c r="D17" s="2"/>
      <c r="E17" s="1"/>
      <c r="F17" s="1"/>
    </row>
    <row r="18" spans="1:6" ht="14.25">
      <c r="A18" s="4"/>
      <c r="B18" s="1"/>
      <c r="C18" s="1"/>
      <c r="D18" s="1"/>
      <c r="E18" s="1"/>
      <c r="F18" s="1"/>
    </row>
    <row r="19" spans="1:35" s="6" customFormat="1" ht="78.75">
      <c r="A19" s="10" t="s">
        <v>19</v>
      </c>
      <c r="B19" s="11" t="s">
        <v>11</v>
      </c>
      <c r="C19" s="77" t="s">
        <v>12</v>
      </c>
      <c r="D19" s="78"/>
      <c r="E19" s="10" t="s">
        <v>2</v>
      </c>
      <c r="F19" s="11" t="s">
        <v>3</v>
      </c>
      <c r="G19" s="11" t="s">
        <v>4</v>
      </c>
      <c r="H19" s="11" t="s">
        <v>5</v>
      </c>
      <c r="I19" s="11" t="s">
        <v>6</v>
      </c>
      <c r="J19" s="11" t="s">
        <v>0</v>
      </c>
      <c r="K19" s="11" t="s">
        <v>10</v>
      </c>
      <c r="L19" s="81" t="s">
        <v>72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3"/>
      <c r="X19" s="81" t="s">
        <v>72</v>
      </c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3"/>
    </row>
    <row r="20" spans="1:35" s="6" customFormat="1" ht="100.5">
      <c r="A20" s="15">
        <v>1</v>
      </c>
      <c r="B20" s="16">
        <v>2</v>
      </c>
      <c r="C20" s="15">
        <v>3</v>
      </c>
      <c r="D20" s="15">
        <v>4</v>
      </c>
      <c r="E20" s="15">
        <v>5</v>
      </c>
      <c r="F20" s="16">
        <v>6</v>
      </c>
      <c r="G20" s="16">
        <v>7</v>
      </c>
      <c r="H20" s="16">
        <v>8</v>
      </c>
      <c r="I20" s="16">
        <v>9</v>
      </c>
      <c r="J20" s="16">
        <v>10</v>
      </c>
      <c r="K20" s="17">
        <v>11</v>
      </c>
      <c r="L20" s="50" t="s">
        <v>73</v>
      </c>
      <c r="M20" s="50" t="s">
        <v>74</v>
      </c>
      <c r="N20" s="50" t="s">
        <v>75</v>
      </c>
      <c r="O20" s="50" t="s">
        <v>76</v>
      </c>
      <c r="P20" s="50" t="s">
        <v>77</v>
      </c>
      <c r="Q20" s="50" t="s">
        <v>78</v>
      </c>
      <c r="R20" s="50" t="s">
        <v>79</v>
      </c>
      <c r="S20" s="50" t="s">
        <v>80</v>
      </c>
      <c r="T20" s="50" t="s">
        <v>81</v>
      </c>
      <c r="U20" s="50" t="s">
        <v>82</v>
      </c>
      <c r="V20" s="50" t="s">
        <v>83</v>
      </c>
      <c r="W20" s="50" t="s">
        <v>84</v>
      </c>
      <c r="X20" s="50" t="s">
        <v>73</v>
      </c>
      <c r="Y20" s="50" t="s">
        <v>74</v>
      </c>
      <c r="Z20" s="50" t="s">
        <v>75</v>
      </c>
      <c r="AA20" s="50" t="s">
        <v>76</v>
      </c>
      <c r="AB20" s="50" t="s">
        <v>77</v>
      </c>
      <c r="AC20" s="50" t="s">
        <v>78</v>
      </c>
      <c r="AD20" s="50" t="s">
        <v>79</v>
      </c>
      <c r="AE20" s="50" t="s">
        <v>80</v>
      </c>
      <c r="AF20" s="50" t="s">
        <v>81</v>
      </c>
      <c r="AG20" s="50" t="s">
        <v>82</v>
      </c>
      <c r="AH20" s="50" t="s">
        <v>83</v>
      </c>
      <c r="AI20" s="50" t="s">
        <v>84</v>
      </c>
    </row>
    <row r="21" spans="1:35" s="6" customFormat="1" ht="15.75">
      <c r="A21" s="15">
        <v>1</v>
      </c>
      <c r="B21" s="54" t="s">
        <v>92</v>
      </c>
      <c r="C21" s="18" t="s">
        <v>94</v>
      </c>
      <c r="D21" s="18" t="s">
        <v>33</v>
      </c>
      <c r="E21" s="14" t="s">
        <v>34</v>
      </c>
      <c r="F21" s="19">
        <v>61</v>
      </c>
      <c r="G21" s="20">
        <v>20632.76</v>
      </c>
      <c r="H21" s="21">
        <f aca="true" t="shared" si="0" ref="H21:H36">F21*G21</f>
        <v>1258598.3599999999</v>
      </c>
      <c r="I21" s="21">
        <f aca="true" t="shared" si="1" ref="I21:I37">H21*0.18</f>
        <v>226547.70479999998</v>
      </c>
      <c r="J21" s="22">
        <f aca="true" t="shared" si="2" ref="J21:J37">H21+I21</f>
        <v>1485146.0647999998</v>
      </c>
      <c r="K21" s="13" t="s">
        <v>32</v>
      </c>
      <c r="L21" s="51"/>
      <c r="M21" s="51">
        <v>16</v>
      </c>
      <c r="N21" s="51"/>
      <c r="O21" s="51"/>
      <c r="P21" s="51">
        <v>5</v>
      </c>
      <c r="Q21" s="51">
        <v>1</v>
      </c>
      <c r="R21" s="51">
        <v>7</v>
      </c>
      <c r="S21" s="51">
        <v>6</v>
      </c>
      <c r="T21" s="51">
        <v>7</v>
      </c>
      <c r="U21" s="51">
        <v>7</v>
      </c>
      <c r="V21" s="51">
        <v>1</v>
      </c>
      <c r="W21" s="51">
        <v>11</v>
      </c>
      <c r="X21" s="55">
        <f>$G21*L21*1.18</f>
        <v>0</v>
      </c>
      <c r="Y21" s="55">
        <f aca="true" t="shared" si="3" ref="Y21:Y36">$G21*M21*1.18</f>
        <v>389546.50879999995</v>
      </c>
      <c r="Z21" s="55">
        <f aca="true" t="shared" si="4" ref="Z21:Z36">$G21*N21*1.18</f>
        <v>0</v>
      </c>
      <c r="AA21" s="55">
        <f aca="true" t="shared" si="5" ref="AA21:AA36">$G21*O21*1.18</f>
        <v>0</v>
      </c>
      <c r="AB21" s="55">
        <f aca="true" t="shared" si="6" ref="AB21:AB36">$G21*P21*1.18</f>
        <v>121733.28399999999</v>
      </c>
      <c r="AC21" s="55">
        <f aca="true" t="shared" si="7" ref="AC21:AC36">$G21*Q21*1.18</f>
        <v>24346.656799999997</v>
      </c>
      <c r="AD21" s="55">
        <f aca="true" t="shared" si="8" ref="AD21:AD36">$G21*R21*1.18</f>
        <v>170426.59759999998</v>
      </c>
      <c r="AE21" s="55">
        <f aca="true" t="shared" si="9" ref="AE21:AE36">$G21*S21*1.18</f>
        <v>146079.94079999998</v>
      </c>
      <c r="AF21" s="55">
        <f aca="true" t="shared" si="10" ref="AF21:AF36">$G21*T21*1.18</f>
        <v>170426.59759999998</v>
      </c>
      <c r="AG21" s="55">
        <f aca="true" t="shared" si="11" ref="AG21:AG36">$G21*U21*1.18</f>
        <v>170426.59759999998</v>
      </c>
      <c r="AH21" s="55">
        <f aca="true" t="shared" si="12" ref="AH21:AH36">$G21*V21*1.18</f>
        <v>24346.656799999997</v>
      </c>
      <c r="AI21" s="55">
        <f aca="true" t="shared" si="13" ref="AI21:AI36">$G21*W21*1.18</f>
        <v>267813.22479999997</v>
      </c>
    </row>
    <row r="22" spans="1:35" s="6" customFormat="1" ht="15.75">
      <c r="A22" s="15">
        <v>2</v>
      </c>
      <c r="B22" s="54" t="s">
        <v>35</v>
      </c>
      <c r="C22" s="18" t="s">
        <v>36</v>
      </c>
      <c r="D22" s="18" t="s">
        <v>33</v>
      </c>
      <c r="E22" s="14" t="s">
        <v>34</v>
      </c>
      <c r="F22" s="19">
        <v>61</v>
      </c>
      <c r="G22" s="20">
        <v>6197.1</v>
      </c>
      <c r="H22" s="21">
        <f t="shared" si="0"/>
        <v>378023.10000000003</v>
      </c>
      <c r="I22" s="21">
        <f t="shared" si="1"/>
        <v>68044.15800000001</v>
      </c>
      <c r="J22" s="22">
        <f t="shared" si="2"/>
        <v>446067.25800000003</v>
      </c>
      <c r="K22" s="13" t="s">
        <v>32</v>
      </c>
      <c r="L22" s="51"/>
      <c r="M22" s="51">
        <v>16</v>
      </c>
      <c r="N22" s="51"/>
      <c r="O22" s="51"/>
      <c r="P22" s="51">
        <v>5</v>
      </c>
      <c r="Q22" s="51">
        <v>1</v>
      </c>
      <c r="R22" s="51">
        <v>7</v>
      </c>
      <c r="S22" s="51">
        <v>6</v>
      </c>
      <c r="T22" s="51">
        <v>7</v>
      </c>
      <c r="U22" s="51">
        <v>7</v>
      </c>
      <c r="V22" s="51">
        <v>1</v>
      </c>
      <c r="W22" s="51">
        <v>11</v>
      </c>
      <c r="X22" s="52">
        <f aca="true" t="shared" si="14" ref="X22:X36">$G22*L22*1.18</f>
        <v>0</v>
      </c>
      <c r="Y22" s="52">
        <f t="shared" si="3"/>
        <v>117001.248</v>
      </c>
      <c r="Z22" s="52">
        <f t="shared" si="4"/>
        <v>0</v>
      </c>
      <c r="AA22" s="52">
        <f t="shared" si="5"/>
        <v>0</v>
      </c>
      <c r="AB22" s="52">
        <f t="shared" si="6"/>
        <v>36562.89</v>
      </c>
      <c r="AC22" s="52">
        <f t="shared" si="7"/>
        <v>7312.578</v>
      </c>
      <c r="AD22" s="52">
        <f t="shared" si="8"/>
        <v>51188.046</v>
      </c>
      <c r="AE22" s="52">
        <f t="shared" si="9"/>
        <v>43875.46800000001</v>
      </c>
      <c r="AF22" s="52">
        <f t="shared" si="10"/>
        <v>51188.046</v>
      </c>
      <c r="AG22" s="52">
        <f t="shared" si="11"/>
        <v>51188.046</v>
      </c>
      <c r="AH22" s="52">
        <f t="shared" si="12"/>
        <v>7312.578</v>
      </c>
      <c r="AI22" s="52">
        <f t="shared" si="13"/>
        <v>80438.35800000001</v>
      </c>
    </row>
    <row r="23" spans="1:35" s="6" customFormat="1" ht="15.75">
      <c r="A23" s="15">
        <v>3</v>
      </c>
      <c r="B23" s="54" t="s">
        <v>37</v>
      </c>
      <c r="C23" s="18" t="s">
        <v>93</v>
      </c>
      <c r="D23" s="18" t="s">
        <v>38</v>
      </c>
      <c r="E23" s="14" t="s">
        <v>34</v>
      </c>
      <c r="F23" s="19">
        <v>5</v>
      </c>
      <c r="G23" s="20">
        <v>71550</v>
      </c>
      <c r="H23" s="21">
        <f t="shared" si="0"/>
        <v>357750</v>
      </c>
      <c r="I23" s="21">
        <f t="shared" si="1"/>
        <v>64395</v>
      </c>
      <c r="J23" s="22">
        <f t="shared" si="2"/>
        <v>422145</v>
      </c>
      <c r="K23" s="13" t="s">
        <v>32</v>
      </c>
      <c r="L23" s="51"/>
      <c r="M23" s="51"/>
      <c r="N23" s="51"/>
      <c r="O23" s="51"/>
      <c r="P23" s="51">
        <v>1</v>
      </c>
      <c r="Q23" s="51">
        <v>1</v>
      </c>
      <c r="R23" s="51"/>
      <c r="S23" s="51">
        <v>1</v>
      </c>
      <c r="T23" s="51">
        <v>1</v>
      </c>
      <c r="U23" s="51"/>
      <c r="V23" s="51">
        <v>1</v>
      </c>
      <c r="W23" s="51"/>
      <c r="X23" s="55">
        <f t="shared" si="14"/>
        <v>0</v>
      </c>
      <c r="Y23" s="55">
        <f t="shared" si="3"/>
        <v>0</v>
      </c>
      <c r="Z23" s="55">
        <f t="shared" si="4"/>
        <v>0</v>
      </c>
      <c r="AA23" s="55">
        <f t="shared" si="5"/>
        <v>0</v>
      </c>
      <c r="AB23" s="55">
        <f t="shared" si="6"/>
        <v>84429</v>
      </c>
      <c r="AC23" s="55">
        <f t="shared" si="7"/>
        <v>84429</v>
      </c>
      <c r="AD23" s="55">
        <f t="shared" si="8"/>
        <v>0</v>
      </c>
      <c r="AE23" s="55">
        <f t="shared" si="9"/>
        <v>84429</v>
      </c>
      <c r="AF23" s="55">
        <f t="shared" si="10"/>
        <v>84429</v>
      </c>
      <c r="AG23" s="55">
        <f t="shared" si="11"/>
        <v>0</v>
      </c>
      <c r="AH23" s="55">
        <f t="shared" si="12"/>
        <v>84429</v>
      </c>
      <c r="AI23" s="55">
        <f t="shared" si="13"/>
        <v>0</v>
      </c>
    </row>
    <row r="24" spans="1:35" s="6" customFormat="1" ht="15.75">
      <c r="A24" s="15">
        <v>4</v>
      </c>
      <c r="B24" s="54" t="s">
        <v>39</v>
      </c>
      <c r="C24" s="18" t="s">
        <v>40</v>
      </c>
      <c r="D24" s="18" t="s">
        <v>33</v>
      </c>
      <c r="E24" s="14" t="s">
        <v>34</v>
      </c>
      <c r="F24" s="19">
        <v>6</v>
      </c>
      <c r="G24" s="20">
        <v>100380.42</v>
      </c>
      <c r="H24" s="21">
        <f t="shared" si="0"/>
        <v>602282.52</v>
      </c>
      <c r="I24" s="21">
        <f t="shared" si="1"/>
        <v>108410.8536</v>
      </c>
      <c r="J24" s="22">
        <f t="shared" si="2"/>
        <v>710693.3736</v>
      </c>
      <c r="K24" s="13" t="s">
        <v>32</v>
      </c>
      <c r="L24" s="51"/>
      <c r="M24" s="51">
        <v>2</v>
      </c>
      <c r="N24" s="51"/>
      <c r="O24" s="51"/>
      <c r="P24" s="51"/>
      <c r="Q24" s="51"/>
      <c r="R24" s="51"/>
      <c r="S24" s="51"/>
      <c r="T24" s="51">
        <v>4</v>
      </c>
      <c r="U24" s="51"/>
      <c r="V24" s="51"/>
      <c r="W24" s="51"/>
      <c r="X24" s="55">
        <f t="shared" si="14"/>
        <v>0</v>
      </c>
      <c r="Y24" s="55">
        <f t="shared" si="3"/>
        <v>236897.79119999998</v>
      </c>
      <c r="Z24" s="55">
        <f t="shared" si="4"/>
        <v>0</v>
      </c>
      <c r="AA24" s="55">
        <f t="shared" si="5"/>
        <v>0</v>
      </c>
      <c r="AB24" s="55">
        <f t="shared" si="6"/>
        <v>0</v>
      </c>
      <c r="AC24" s="55">
        <f t="shared" si="7"/>
        <v>0</v>
      </c>
      <c r="AD24" s="55">
        <f t="shared" si="8"/>
        <v>0</v>
      </c>
      <c r="AE24" s="55">
        <f t="shared" si="9"/>
        <v>0</v>
      </c>
      <c r="AF24" s="55">
        <f t="shared" si="10"/>
        <v>473795.58239999996</v>
      </c>
      <c r="AG24" s="55">
        <f t="shared" si="11"/>
        <v>0</v>
      </c>
      <c r="AH24" s="55">
        <f t="shared" si="12"/>
        <v>0</v>
      </c>
      <c r="AI24" s="55">
        <f t="shared" si="13"/>
        <v>0</v>
      </c>
    </row>
    <row r="25" spans="1:35" s="6" customFormat="1" ht="15.75">
      <c r="A25" s="15">
        <v>5</v>
      </c>
      <c r="B25" s="54" t="s">
        <v>41</v>
      </c>
      <c r="C25" s="18" t="s">
        <v>42</v>
      </c>
      <c r="D25" s="18" t="s">
        <v>33</v>
      </c>
      <c r="E25" s="14" t="s">
        <v>34</v>
      </c>
      <c r="F25" s="19">
        <v>14</v>
      </c>
      <c r="G25" s="20">
        <v>19540</v>
      </c>
      <c r="H25" s="21">
        <f t="shared" si="0"/>
        <v>273560</v>
      </c>
      <c r="I25" s="21">
        <f t="shared" si="1"/>
        <v>49240.799999999996</v>
      </c>
      <c r="J25" s="22">
        <f t="shared" si="2"/>
        <v>322800.8</v>
      </c>
      <c r="K25" s="13" t="s">
        <v>32</v>
      </c>
      <c r="L25" s="51">
        <v>2</v>
      </c>
      <c r="M25" s="51">
        <v>3</v>
      </c>
      <c r="N25" s="51"/>
      <c r="O25" s="51"/>
      <c r="P25" s="51">
        <v>2</v>
      </c>
      <c r="Q25" s="51"/>
      <c r="R25" s="51">
        <v>1</v>
      </c>
      <c r="S25" s="51"/>
      <c r="T25" s="51">
        <v>3</v>
      </c>
      <c r="U25" s="51">
        <v>1</v>
      </c>
      <c r="V25" s="51">
        <v>1</v>
      </c>
      <c r="W25" s="51">
        <v>1</v>
      </c>
      <c r="X25" s="52">
        <f t="shared" si="14"/>
        <v>46114.399999999994</v>
      </c>
      <c r="Y25" s="52">
        <f t="shared" si="3"/>
        <v>69171.59999999999</v>
      </c>
      <c r="Z25" s="52">
        <f t="shared" si="4"/>
        <v>0</v>
      </c>
      <c r="AA25" s="52">
        <f t="shared" si="5"/>
        <v>0</v>
      </c>
      <c r="AB25" s="52">
        <f t="shared" si="6"/>
        <v>46114.399999999994</v>
      </c>
      <c r="AC25" s="52">
        <f t="shared" si="7"/>
        <v>0</v>
      </c>
      <c r="AD25" s="52">
        <f t="shared" si="8"/>
        <v>23057.199999999997</v>
      </c>
      <c r="AE25" s="52">
        <f t="shared" si="9"/>
        <v>0</v>
      </c>
      <c r="AF25" s="52">
        <f t="shared" si="10"/>
        <v>69171.59999999999</v>
      </c>
      <c r="AG25" s="52">
        <f t="shared" si="11"/>
        <v>23057.199999999997</v>
      </c>
      <c r="AH25" s="52">
        <f t="shared" si="12"/>
        <v>23057.199999999997</v>
      </c>
      <c r="AI25" s="52">
        <f t="shared" si="13"/>
        <v>23057.199999999997</v>
      </c>
    </row>
    <row r="26" spans="1:35" s="6" customFormat="1" ht="15.75">
      <c r="A26" s="15">
        <v>6</v>
      </c>
      <c r="B26" s="54" t="s">
        <v>43</v>
      </c>
      <c r="C26" s="18" t="s">
        <v>44</v>
      </c>
      <c r="D26" s="18" t="s">
        <v>45</v>
      </c>
      <c r="E26" s="14" t="s">
        <v>34</v>
      </c>
      <c r="F26" s="19">
        <v>2</v>
      </c>
      <c r="G26" s="20">
        <v>39550</v>
      </c>
      <c r="H26" s="21">
        <f t="shared" si="0"/>
        <v>79100</v>
      </c>
      <c r="I26" s="21">
        <f t="shared" si="1"/>
        <v>14238</v>
      </c>
      <c r="J26" s="22">
        <f t="shared" si="2"/>
        <v>93338</v>
      </c>
      <c r="K26" s="13" t="s">
        <v>32</v>
      </c>
      <c r="L26" s="51"/>
      <c r="M26" s="51"/>
      <c r="N26" s="51"/>
      <c r="O26" s="51"/>
      <c r="P26" s="51"/>
      <c r="Q26" s="51"/>
      <c r="R26" s="51"/>
      <c r="S26" s="51"/>
      <c r="T26" s="51">
        <v>1</v>
      </c>
      <c r="U26" s="51"/>
      <c r="V26" s="51">
        <v>1</v>
      </c>
      <c r="W26" s="51"/>
      <c r="X26" s="55">
        <f t="shared" si="14"/>
        <v>0</v>
      </c>
      <c r="Y26" s="55">
        <f t="shared" si="3"/>
        <v>0</v>
      </c>
      <c r="Z26" s="55">
        <f t="shared" si="4"/>
        <v>0</v>
      </c>
      <c r="AA26" s="55">
        <f t="shared" si="5"/>
        <v>0</v>
      </c>
      <c r="AB26" s="55">
        <f t="shared" si="6"/>
        <v>0</v>
      </c>
      <c r="AC26" s="55">
        <f t="shared" si="7"/>
        <v>0</v>
      </c>
      <c r="AD26" s="55">
        <f t="shared" si="8"/>
        <v>0</v>
      </c>
      <c r="AE26" s="55">
        <f t="shared" si="9"/>
        <v>0</v>
      </c>
      <c r="AF26" s="55">
        <f t="shared" si="10"/>
        <v>46669</v>
      </c>
      <c r="AG26" s="55">
        <f t="shared" si="11"/>
        <v>0</v>
      </c>
      <c r="AH26" s="55">
        <f t="shared" si="12"/>
        <v>46669</v>
      </c>
      <c r="AI26" s="55">
        <f t="shared" si="13"/>
        <v>0</v>
      </c>
    </row>
    <row r="27" spans="1:35" s="6" customFormat="1" ht="15.75">
      <c r="A27" s="15">
        <v>7</v>
      </c>
      <c r="B27" s="54" t="s">
        <v>46</v>
      </c>
      <c r="C27" s="18" t="s">
        <v>47</v>
      </c>
      <c r="D27" s="18" t="s">
        <v>45</v>
      </c>
      <c r="E27" s="14" t="s">
        <v>34</v>
      </c>
      <c r="F27" s="19">
        <v>12</v>
      </c>
      <c r="G27" s="20">
        <v>63996.61</v>
      </c>
      <c r="H27" s="21">
        <f t="shared" si="0"/>
        <v>767959.3200000001</v>
      </c>
      <c r="I27" s="21">
        <f t="shared" si="1"/>
        <v>138232.6776</v>
      </c>
      <c r="J27" s="22">
        <f t="shared" si="2"/>
        <v>906191.9976000001</v>
      </c>
      <c r="K27" s="13" t="s">
        <v>32</v>
      </c>
      <c r="L27" s="51">
        <v>2</v>
      </c>
      <c r="M27" s="51">
        <v>1</v>
      </c>
      <c r="N27" s="51">
        <v>1</v>
      </c>
      <c r="O27" s="51">
        <v>1</v>
      </c>
      <c r="P27" s="51">
        <v>1</v>
      </c>
      <c r="Q27" s="51">
        <v>1</v>
      </c>
      <c r="R27" s="51">
        <v>1</v>
      </c>
      <c r="S27" s="51">
        <v>1</v>
      </c>
      <c r="T27" s="51">
        <v>1</v>
      </c>
      <c r="U27" s="51"/>
      <c r="V27" s="51">
        <v>1</v>
      </c>
      <c r="W27" s="51">
        <v>1</v>
      </c>
      <c r="X27" s="55">
        <f t="shared" si="14"/>
        <v>151031.99959999998</v>
      </c>
      <c r="Y27" s="55">
        <f t="shared" si="3"/>
        <v>75515.99979999999</v>
      </c>
      <c r="Z27" s="55">
        <f t="shared" si="4"/>
        <v>75515.99979999999</v>
      </c>
      <c r="AA27" s="55">
        <f t="shared" si="5"/>
        <v>75515.99979999999</v>
      </c>
      <c r="AB27" s="55">
        <f t="shared" si="6"/>
        <v>75515.99979999999</v>
      </c>
      <c r="AC27" s="55">
        <f t="shared" si="7"/>
        <v>75515.99979999999</v>
      </c>
      <c r="AD27" s="55">
        <f t="shared" si="8"/>
        <v>75515.99979999999</v>
      </c>
      <c r="AE27" s="55">
        <f t="shared" si="9"/>
        <v>75515.99979999999</v>
      </c>
      <c r="AF27" s="55">
        <f t="shared" si="10"/>
        <v>75515.99979999999</v>
      </c>
      <c r="AG27" s="55">
        <f t="shared" si="11"/>
        <v>0</v>
      </c>
      <c r="AH27" s="55">
        <f t="shared" si="12"/>
        <v>75515.99979999999</v>
      </c>
      <c r="AI27" s="55">
        <f t="shared" si="13"/>
        <v>75515.99979999999</v>
      </c>
    </row>
    <row r="28" spans="1:35" s="6" customFormat="1" ht="15.75">
      <c r="A28" s="15">
        <v>8</v>
      </c>
      <c r="B28" s="54" t="s">
        <v>48</v>
      </c>
      <c r="C28" s="18" t="s">
        <v>49</v>
      </c>
      <c r="D28" s="18" t="s">
        <v>50</v>
      </c>
      <c r="E28" s="14" t="s">
        <v>34</v>
      </c>
      <c r="F28" s="19">
        <v>4</v>
      </c>
      <c r="G28" s="20">
        <v>41120.54</v>
      </c>
      <c r="H28" s="21">
        <f t="shared" si="0"/>
        <v>164482.16</v>
      </c>
      <c r="I28" s="21">
        <f t="shared" si="1"/>
        <v>29606.7888</v>
      </c>
      <c r="J28" s="22">
        <f t="shared" si="2"/>
        <v>194088.9488</v>
      </c>
      <c r="K28" s="13" t="s">
        <v>32</v>
      </c>
      <c r="L28" s="51"/>
      <c r="M28" s="51"/>
      <c r="N28" s="51"/>
      <c r="O28" s="51"/>
      <c r="P28" s="51"/>
      <c r="Q28" s="51"/>
      <c r="R28" s="51"/>
      <c r="S28" s="51">
        <v>1</v>
      </c>
      <c r="T28" s="51">
        <v>3</v>
      </c>
      <c r="U28" s="51"/>
      <c r="V28" s="51"/>
      <c r="W28" s="51"/>
      <c r="X28" s="55">
        <f t="shared" si="14"/>
        <v>0</v>
      </c>
      <c r="Y28" s="55">
        <f t="shared" si="3"/>
        <v>0</v>
      </c>
      <c r="Z28" s="55">
        <f t="shared" si="4"/>
        <v>0</v>
      </c>
      <c r="AA28" s="55">
        <f t="shared" si="5"/>
        <v>0</v>
      </c>
      <c r="AB28" s="55">
        <f t="shared" si="6"/>
        <v>0</v>
      </c>
      <c r="AC28" s="55">
        <f t="shared" si="7"/>
        <v>0</v>
      </c>
      <c r="AD28" s="55">
        <f t="shared" si="8"/>
        <v>0</v>
      </c>
      <c r="AE28" s="55">
        <f t="shared" si="9"/>
        <v>48522.237199999996</v>
      </c>
      <c r="AF28" s="55">
        <f t="shared" si="10"/>
        <v>145566.71159999998</v>
      </c>
      <c r="AG28" s="55">
        <f t="shared" si="11"/>
        <v>0</v>
      </c>
      <c r="AH28" s="55">
        <f t="shared" si="12"/>
        <v>0</v>
      </c>
      <c r="AI28" s="55">
        <f t="shared" si="13"/>
        <v>0</v>
      </c>
    </row>
    <row r="29" spans="1:35" s="6" customFormat="1" ht="15.75">
      <c r="A29" s="15">
        <v>9</v>
      </c>
      <c r="B29" s="54" t="s">
        <v>51</v>
      </c>
      <c r="C29" s="18" t="s">
        <v>52</v>
      </c>
      <c r="D29" s="18" t="s">
        <v>50</v>
      </c>
      <c r="E29" s="14" t="s">
        <v>34</v>
      </c>
      <c r="F29" s="19">
        <v>2</v>
      </c>
      <c r="G29" s="20">
        <v>193222.2</v>
      </c>
      <c r="H29" s="21">
        <f t="shared" si="0"/>
        <v>386444.4</v>
      </c>
      <c r="I29" s="21">
        <f t="shared" si="1"/>
        <v>69559.992</v>
      </c>
      <c r="J29" s="22">
        <f t="shared" si="2"/>
        <v>456004.392</v>
      </c>
      <c r="K29" s="13" t="s">
        <v>32</v>
      </c>
      <c r="L29" s="51">
        <v>1</v>
      </c>
      <c r="M29" s="51">
        <v>1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5">
        <f t="shared" si="14"/>
        <v>228002.196</v>
      </c>
      <c r="Y29" s="55">
        <f t="shared" si="3"/>
        <v>228002.196</v>
      </c>
      <c r="Z29" s="55">
        <f t="shared" si="4"/>
        <v>0</v>
      </c>
      <c r="AA29" s="55">
        <f t="shared" si="5"/>
        <v>0</v>
      </c>
      <c r="AB29" s="55">
        <f t="shared" si="6"/>
        <v>0</v>
      </c>
      <c r="AC29" s="55">
        <f t="shared" si="7"/>
        <v>0</v>
      </c>
      <c r="AD29" s="55">
        <f t="shared" si="8"/>
        <v>0</v>
      </c>
      <c r="AE29" s="55">
        <f t="shared" si="9"/>
        <v>0</v>
      </c>
      <c r="AF29" s="55">
        <f t="shared" si="10"/>
        <v>0</v>
      </c>
      <c r="AG29" s="55">
        <f t="shared" si="11"/>
        <v>0</v>
      </c>
      <c r="AH29" s="55">
        <f t="shared" si="12"/>
        <v>0</v>
      </c>
      <c r="AI29" s="55">
        <f t="shared" si="13"/>
        <v>0</v>
      </c>
    </row>
    <row r="30" spans="1:35" s="6" customFormat="1" ht="15.75">
      <c r="A30" s="15">
        <v>10</v>
      </c>
      <c r="B30" s="54" t="s">
        <v>53</v>
      </c>
      <c r="C30" s="18" t="s">
        <v>54</v>
      </c>
      <c r="D30" s="18" t="s">
        <v>50</v>
      </c>
      <c r="E30" s="14" t="s">
        <v>34</v>
      </c>
      <c r="F30" s="19">
        <v>1</v>
      </c>
      <c r="G30" s="20">
        <v>152500</v>
      </c>
      <c r="H30" s="21">
        <f t="shared" si="0"/>
        <v>152500</v>
      </c>
      <c r="I30" s="21">
        <f t="shared" si="1"/>
        <v>27450</v>
      </c>
      <c r="J30" s="22">
        <f t="shared" si="2"/>
        <v>179950</v>
      </c>
      <c r="K30" s="13" t="s">
        <v>32</v>
      </c>
      <c r="L30" s="51">
        <v>1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5">
        <f t="shared" si="14"/>
        <v>179950</v>
      </c>
      <c r="Y30" s="55">
        <f t="shared" si="3"/>
        <v>0</v>
      </c>
      <c r="Z30" s="55">
        <f t="shared" si="4"/>
        <v>0</v>
      </c>
      <c r="AA30" s="55">
        <f t="shared" si="5"/>
        <v>0</v>
      </c>
      <c r="AB30" s="55">
        <f t="shared" si="6"/>
        <v>0</v>
      </c>
      <c r="AC30" s="55">
        <f t="shared" si="7"/>
        <v>0</v>
      </c>
      <c r="AD30" s="55">
        <f t="shared" si="8"/>
        <v>0</v>
      </c>
      <c r="AE30" s="55">
        <f t="shared" si="9"/>
        <v>0</v>
      </c>
      <c r="AF30" s="55">
        <f t="shared" si="10"/>
        <v>0</v>
      </c>
      <c r="AG30" s="55">
        <f t="shared" si="11"/>
        <v>0</v>
      </c>
      <c r="AH30" s="55">
        <f t="shared" si="12"/>
        <v>0</v>
      </c>
      <c r="AI30" s="55">
        <f t="shared" si="13"/>
        <v>0</v>
      </c>
    </row>
    <row r="31" spans="1:35" s="6" customFormat="1" ht="15.75">
      <c r="A31" s="15">
        <v>11</v>
      </c>
      <c r="B31" s="54" t="s">
        <v>55</v>
      </c>
      <c r="C31" s="18" t="s">
        <v>56</v>
      </c>
      <c r="D31" s="18" t="s">
        <v>57</v>
      </c>
      <c r="E31" s="14" t="s">
        <v>34</v>
      </c>
      <c r="F31" s="19">
        <v>1</v>
      </c>
      <c r="G31" s="20">
        <v>1338.3</v>
      </c>
      <c r="H31" s="21">
        <f t="shared" si="0"/>
        <v>1338.3</v>
      </c>
      <c r="I31" s="21">
        <f t="shared" si="1"/>
        <v>240.89399999999998</v>
      </c>
      <c r="J31" s="22">
        <f t="shared" si="2"/>
        <v>1579.194</v>
      </c>
      <c r="K31" s="13" t="s">
        <v>32</v>
      </c>
      <c r="L31" s="51">
        <v>1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2">
        <f t="shared" si="14"/>
        <v>1579.194</v>
      </c>
      <c r="Y31" s="52">
        <f t="shared" si="3"/>
        <v>0</v>
      </c>
      <c r="Z31" s="52">
        <f t="shared" si="4"/>
        <v>0</v>
      </c>
      <c r="AA31" s="52">
        <f t="shared" si="5"/>
        <v>0</v>
      </c>
      <c r="AB31" s="52">
        <f t="shared" si="6"/>
        <v>0</v>
      </c>
      <c r="AC31" s="52">
        <f t="shared" si="7"/>
        <v>0</v>
      </c>
      <c r="AD31" s="52">
        <f t="shared" si="8"/>
        <v>0</v>
      </c>
      <c r="AE31" s="52">
        <f t="shared" si="9"/>
        <v>0</v>
      </c>
      <c r="AF31" s="52">
        <f t="shared" si="10"/>
        <v>0</v>
      </c>
      <c r="AG31" s="52">
        <f t="shared" si="11"/>
        <v>0</v>
      </c>
      <c r="AH31" s="52">
        <f t="shared" si="12"/>
        <v>0</v>
      </c>
      <c r="AI31" s="52">
        <f t="shared" si="13"/>
        <v>0</v>
      </c>
    </row>
    <row r="32" spans="1:35" s="6" customFormat="1" ht="15.75">
      <c r="A32" s="15">
        <v>12</v>
      </c>
      <c r="B32" s="54" t="s">
        <v>58</v>
      </c>
      <c r="C32" s="18" t="s">
        <v>59</v>
      </c>
      <c r="D32" s="18" t="s">
        <v>60</v>
      </c>
      <c r="E32" s="14" t="s">
        <v>34</v>
      </c>
      <c r="F32" s="19">
        <v>3</v>
      </c>
      <c r="G32" s="20">
        <v>34207.5</v>
      </c>
      <c r="H32" s="21">
        <f t="shared" si="0"/>
        <v>102622.5</v>
      </c>
      <c r="I32" s="21">
        <f t="shared" si="1"/>
        <v>18472.05</v>
      </c>
      <c r="J32" s="22">
        <f t="shared" si="2"/>
        <v>121094.55</v>
      </c>
      <c r="K32" s="13" t="s">
        <v>32</v>
      </c>
      <c r="L32" s="51"/>
      <c r="M32" s="51">
        <v>1</v>
      </c>
      <c r="N32" s="51"/>
      <c r="O32" s="51"/>
      <c r="P32" s="51"/>
      <c r="Q32" s="51"/>
      <c r="R32" s="51"/>
      <c r="S32" s="51"/>
      <c r="T32" s="51">
        <v>2</v>
      </c>
      <c r="U32" s="51"/>
      <c r="V32" s="51"/>
      <c r="W32" s="51"/>
      <c r="X32" s="55">
        <f t="shared" si="14"/>
        <v>0</v>
      </c>
      <c r="Y32" s="55">
        <f t="shared" si="3"/>
        <v>40364.85</v>
      </c>
      <c r="Z32" s="55">
        <f t="shared" si="4"/>
        <v>0</v>
      </c>
      <c r="AA32" s="55">
        <f t="shared" si="5"/>
        <v>0</v>
      </c>
      <c r="AB32" s="55">
        <f t="shared" si="6"/>
        <v>0</v>
      </c>
      <c r="AC32" s="55">
        <f t="shared" si="7"/>
        <v>0</v>
      </c>
      <c r="AD32" s="55">
        <f t="shared" si="8"/>
        <v>0</v>
      </c>
      <c r="AE32" s="55">
        <f t="shared" si="9"/>
        <v>0</v>
      </c>
      <c r="AF32" s="55">
        <f t="shared" si="10"/>
        <v>80729.7</v>
      </c>
      <c r="AG32" s="55">
        <f t="shared" si="11"/>
        <v>0</v>
      </c>
      <c r="AH32" s="55">
        <f t="shared" si="12"/>
        <v>0</v>
      </c>
      <c r="AI32" s="55">
        <f t="shared" si="13"/>
        <v>0</v>
      </c>
    </row>
    <row r="33" spans="1:35" s="6" customFormat="1" ht="15.75">
      <c r="A33" s="15">
        <v>13</v>
      </c>
      <c r="B33" s="54" t="s">
        <v>61</v>
      </c>
      <c r="C33" s="18" t="s">
        <v>62</v>
      </c>
      <c r="D33" s="18" t="s">
        <v>60</v>
      </c>
      <c r="E33" s="14" t="s">
        <v>34</v>
      </c>
      <c r="F33" s="19">
        <v>2</v>
      </c>
      <c r="G33" s="20">
        <v>12561.81</v>
      </c>
      <c r="H33" s="21">
        <f t="shared" si="0"/>
        <v>25123.62</v>
      </c>
      <c r="I33" s="21">
        <f t="shared" si="1"/>
        <v>4522.2516</v>
      </c>
      <c r="J33" s="22">
        <f t="shared" si="2"/>
        <v>29645.8716</v>
      </c>
      <c r="K33" s="13" t="s">
        <v>32</v>
      </c>
      <c r="L33" s="51">
        <v>2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2">
        <f t="shared" si="14"/>
        <v>29645.8716</v>
      </c>
      <c r="Y33" s="52">
        <f t="shared" si="3"/>
        <v>0</v>
      </c>
      <c r="Z33" s="52">
        <f t="shared" si="4"/>
        <v>0</v>
      </c>
      <c r="AA33" s="52">
        <f t="shared" si="5"/>
        <v>0</v>
      </c>
      <c r="AB33" s="52">
        <f t="shared" si="6"/>
        <v>0</v>
      </c>
      <c r="AC33" s="52">
        <f t="shared" si="7"/>
        <v>0</v>
      </c>
      <c r="AD33" s="52">
        <f t="shared" si="8"/>
        <v>0</v>
      </c>
      <c r="AE33" s="52">
        <f t="shared" si="9"/>
        <v>0</v>
      </c>
      <c r="AF33" s="52">
        <f t="shared" si="10"/>
        <v>0</v>
      </c>
      <c r="AG33" s="52">
        <f t="shared" si="11"/>
        <v>0</v>
      </c>
      <c r="AH33" s="52">
        <f t="shared" si="12"/>
        <v>0</v>
      </c>
      <c r="AI33" s="52">
        <f t="shared" si="13"/>
        <v>0</v>
      </c>
    </row>
    <row r="34" spans="1:35" s="6" customFormat="1" ht="15.75">
      <c r="A34" s="15">
        <v>14</v>
      </c>
      <c r="B34" s="54" t="s">
        <v>63</v>
      </c>
      <c r="C34" s="18" t="s">
        <v>64</v>
      </c>
      <c r="D34" s="18" t="s">
        <v>33</v>
      </c>
      <c r="E34" s="14" t="s">
        <v>34</v>
      </c>
      <c r="F34" s="19">
        <v>4</v>
      </c>
      <c r="G34" s="20">
        <v>15211.57</v>
      </c>
      <c r="H34" s="21">
        <f t="shared" si="0"/>
        <v>60846.28</v>
      </c>
      <c r="I34" s="21">
        <f t="shared" si="1"/>
        <v>10952.330399999999</v>
      </c>
      <c r="J34" s="22">
        <f t="shared" si="2"/>
        <v>71798.6104</v>
      </c>
      <c r="K34" s="13" t="s">
        <v>32</v>
      </c>
      <c r="L34" s="51">
        <v>4</v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2">
        <f t="shared" si="14"/>
        <v>71798.61039999999</v>
      </c>
      <c r="Y34" s="52">
        <f t="shared" si="3"/>
        <v>0</v>
      </c>
      <c r="Z34" s="52">
        <f t="shared" si="4"/>
        <v>0</v>
      </c>
      <c r="AA34" s="52">
        <f t="shared" si="5"/>
        <v>0</v>
      </c>
      <c r="AB34" s="52">
        <f t="shared" si="6"/>
        <v>0</v>
      </c>
      <c r="AC34" s="52">
        <f t="shared" si="7"/>
        <v>0</v>
      </c>
      <c r="AD34" s="52">
        <f t="shared" si="8"/>
        <v>0</v>
      </c>
      <c r="AE34" s="52">
        <f t="shared" si="9"/>
        <v>0</v>
      </c>
      <c r="AF34" s="52">
        <f t="shared" si="10"/>
        <v>0</v>
      </c>
      <c r="AG34" s="52">
        <f t="shared" si="11"/>
        <v>0</v>
      </c>
      <c r="AH34" s="52">
        <f t="shared" si="12"/>
        <v>0</v>
      </c>
      <c r="AI34" s="52">
        <f t="shared" si="13"/>
        <v>0</v>
      </c>
    </row>
    <row r="35" spans="1:35" s="6" customFormat="1" ht="15.75">
      <c r="A35" s="15">
        <v>15</v>
      </c>
      <c r="B35" s="54" t="s">
        <v>65</v>
      </c>
      <c r="C35" s="18" t="s">
        <v>66</v>
      </c>
      <c r="D35" s="18" t="s">
        <v>33</v>
      </c>
      <c r="E35" s="14" t="s">
        <v>34</v>
      </c>
      <c r="F35" s="19">
        <v>4</v>
      </c>
      <c r="G35" s="20">
        <v>12007.57</v>
      </c>
      <c r="H35" s="21">
        <f t="shared" si="0"/>
        <v>48030.28</v>
      </c>
      <c r="I35" s="21">
        <f t="shared" si="1"/>
        <v>8645.4504</v>
      </c>
      <c r="J35" s="22">
        <f t="shared" si="2"/>
        <v>56675.7304</v>
      </c>
      <c r="K35" s="13" t="s">
        <v>32</v>
      </c>
      <c r="L35" s="51">
        <v>4</v>
      </c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2">
        <f t="shared" si="14"/>
        <v>56675.73039999999</v>
      </c>
      <c r="Y35" s="52">
        <f t="shared" si="3"/>
        <v>0</v>
      </c>
      <c r="Z35" s="52">
        <f t="shared" si="4"/>
        <v>0</v>
      </c>
      <c r="AA35" s="52">
        <f t="shared" si="5"/>
        <v>0</v>
      </c>
      <c r="AB35" s="52">
        <f t="shared" si="6"/>
        <v>0</v>
      </c>
      <c r="AC35" s="52">
        <f t="shared" si="7"/>
        <v>0</v>
      </c>
      <c r="AD35" s="52">
        <f t="shared" si="8"/>
        <v>0</v>
      </c>
      <c r="AE35" s="52">
        <f t="shared" si="9"/>
        <v>0</v>
      </c>
      <c r="AF35" s="52">
        <f t="shared" si="10"/>
        <v>0</v>
      </c>
      <c r="AG35" s="52">
        <f t="shared" si="11"/>
        <v>0</v>
      </c>
      <c r="AH35" s="52">
        <f t="shared" si="12"/>
        <v>0</v>
      </c>
      <c r="AI35" s="52">
        <f t="shared" si="13"/>
        <v>0</v>
      </c>
    </row>
    <row r="36" spans="1:35" s="6" customFormat="1" ht="15.75">
      <c r="A36" s="15">
        <v>16</v>
      </c>
      <c r="B36" s="54" t="s">
        <v>67</v>
      </c>
      <c r="C36" s="18" t="s">
        <v>68</v>
      </c>
      <c r="D36" s="18" t="s">
        <v>33</v>
      </c>
      <c r="E36" s="14" t="s">
        <v>34</v>
      </c>
      <c r="F36" s="19">
        <v>1</v>
      </c>
      <c r="G36" s="20">
        <v>63272.5</v>
      </c>
      <c r="H36" s="21">
        <f t="shared" si="0"/>
        <v>63272.5</v>
      </c>
      <c r="I36" s="21">
        <f t="shared" si="1"/>
        <v>11389.05</v>
      </c>
      <c r="J36" s="22">
        <f t="shared" si="2"/>
        <v>74661.55</v>
      </c>
      <c r="K36" s="13" t="s">
        <v>32</v>
      </c>
      <c r="L36" s="51">
        <v>1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5">
        <f t="shared" si="14"/>
        <v>74661.55</v>
      </c>
      <c r="Y36" s="55">
        <f t="shared" si="3"/>
        <v>0</v>
      </c>
      <c r="Z36" s="55">
        <f t="shared" si="4"/>
        <v>0</v>
      </c>
      <c r="AA36" s="55">
        <f t="shared" si="5"/>
        <v>0</v>
      </c>
      <c r="AB36" s="55">
        <f t="shared" si="6"/>
        <v>0</v>
      </c>
      <c r="AC36" s="55">
        <f t="shared" si="7"/>
        <v>0</v>
      </c>
      <c r="AD36" s="55">
        <f t="shared" si="8"/>
        <v>0</v>
      </c>
      <c r="AE36" s="55">
        <f t="shared" si="9"/>
        <v>0</v>
      </c>
      <c r="AF36" s="55">
        <f t="shared" si="10"/>
        <v>0</v>
      </c>
      <c r="AG36" s="55">
        <f t="shared" si="11"/>
        <v>0</v>
      </c>
      <c r="AH36" s="55">
        <f t="shared" si="12"/>
        <v>0</v>
      </c>
      <c r="AI36" s="55">
        <f t="shared" si="13"/>
        <v>0</v>
      </c>
    </row>
    <row r="37" spans="1:11" ht="15.75">
      <c r="A37" s="79" t="s">
        <v>20</v>
      </c>
      <c r="B37" s="79"/>
      <c r="C37" s="79"/>
      <c r="D37" s="79"/>
      <c r="E37" s="79"/>
      <c r="F37" s="79"/>
      <c r="G37" s="80"/>
      <c r="H37" s="49">
        <v>161016.95</v>
      </c>
      <c r="I37" s="23">
        <f t="shared" si="1"/>
        <v>28983.051</v>
      </c>
      <c r="J37" s="24">
        <f t="shared" si="2"/>
        <v>190000.00100000002</v>
      </c>
      <c r="K37" s="25"/>
    </row>
    <row r="38" spans="1:35" ht="15.75">
      <c r="A38" s="79" t="s">
        <v>7</v>
      </c>
      <c r="B38" s="79"/>
      <c r="C38" s="79"/>
      <c r="D38" s="79"/>
      <c r="E38" s="79"/>
      <c r="F38" s="79"/>
      <c r="G38" s="79"/>
      <c r="H38" s="79"/>
      <c r="I38" s="80"/>
      <c r="J38" s="26">
        <f>SUM(I21:I37)</f>
        <v>878931.0522</v>
      </c>
      <c r="K38" s="25"/>
      <c r="X38" s="53">
        <f>SUM(X21:X37)</f>
        <v>839459.552</v>
      </c>
      <c r="Y38" s="53">
        <f aca="true" t="shared" si="15" ref="Y38:AI38">SUM(Y21:Y37)</f>
        <v>1156500.1938</v>
      </c>
      <c r="Z38" s="53">
        <f t="shared" si="15"/>
        <v>75515.99979999999</v>
      </c>
      <c r="AA38" s="53">
        <f t="shared" si="15"/>
        <v>75515.99979999999</v>
      </c>
      <c r="AB38" s="53">
        <f t="shared" si="15"/>
        <v>364355.5738</v>
      </c>
      <c r="AC38" s="53">
        <f t="shared" si="15"/>
        <v>191604.2346</v>
      </c>
      <c r="AD38" s="53">
        <f t="shared" si="15"/>
        <v>320187.84339999995</v>
      </c>
      <c r="AE38" s="53">
        <f t="shared" si="15"/>
        <v>398422.64579999994</v>
      </c>
      <c r="AF38" s="53">
        <f t="shared" si="15"/>
        <v>1197492.2373999998</v>
      </c>
      <c r="AG38" s="53">
        <f t="shared" si="15"/>
        <v>244671.84359999996</v>
      </c>
      <c r="AH38" s="53">
        <f t="shared" si="15"/>
        <v>261330.43459999998</v>
      </c>
      <c r="AI38" s="53">
        <f t="shared" si="15"/>
        <v>446824.7826</v>
      </c>
    </row>
    <row r="39" spans="1:35" ht="15.75">
      <c r="A39" s="79" t="s">
        <v>8</v>
      </c>
      <c r="B39" s="79"/>
      <c r="C39" s="79"/>
      <c r="D39" s="79"/>
      <c r="E39" s="79"/>
      <c r="F39" s="79"/>
      <c r="G39" s="79"/>
      <c r="H39" s="79"/>
      <c r="I39" s="80"/>
      <c r="J39" s="27">
        <f>SUM(J21:J37)</f>
        <v>5761881.3422</v>
      </c>
      <c r="K39" s="25"/>
      <c r="W39" s="3" t="s">
        <v>88</v>
      </c>
      <c r="X39" s="53">
        <f>X21+X23+X24+X26+X27+X28+X29+X30+X32+X36</f>
        <v>633645.7456</v>
      </c>
      <c r="Y39" s="53">
        <f aca="true" t="shared" si="16" ref="Y39:AI39">Y21+Y23+Y24+Y26+Y27+Y28+Y29+Y30+Y32+Y36</f>
        <v>970327.3457999999</v>
      </c>
      <c r="Z39" s="53">
        <f t="shared" si="16"/>
        <v>75515.99979999999</v>
      </c>
      <c r="AA39" s="53">
        <f t="shared" si="16"/>
        <v>75515.99979999999</v>
      </c>
      <c r="AB39" s="53">
        <f t="shared" si="16"/>
        <v>281678.2838</v>
      </c>
      <c r="AC39" s="53">
        <f t="shared" si="16"/>
        <v>184291.6566</v>
      </c>
      <c r="AD39" s="53">
        <f t="shared" si="16"/>
        <v>245942.59739999997</v>
      </c>
      <c r="AE39" s="53">
        <f t="shared" si="16"/>
        <v>354547.17779999995</v>
      </c>
      <c r="AF39" s="53">
        <f t="shared" si="16"/>
        <v>1077132.5913999998</v>
      </c>
      <c r="AG39" s="53">
        <f t="shared" si="16"/>
        <v>170426.59759999998</v>
      </c>
      <c r="AH39" s="53">
        <f t="shared" si="16"/>
        <v>230960.6566</v>
      </c>
      <c r="AI39" s="53">
        <f t="shared" si="16"/>
        <v>343329.22459999996</v>
      </c>
    </row>
    <row r="40" spans="1:35" ht="15.75">
      <c r="A40" s="25"/>
      <c r="B40" s="25"/>
      <c r="C40" s="25"/>
      <c r="D40" s="25"/>
      <c r="E40" s="25"/>
      <c r="F40" s="5"/>
      <c r="G40" s="28"/>
      <c r="H40" s="28"/>
      <c r="I40" s="29"/>
      <c r="J40" s="30"/>
      <c r="K40" s="25"/>
      <c r="W40" s="3" t="s">
        <v>89</v>
      </c>
      <c r="X40" s="53">
        <f>X22+X25+X31+X33+X34+X35</f>
        <v>205813.8064</v>
      </c>
      <c r="Y40" s="53">
        <f aca="true" t="shared" si="17" ref="Y40:AI40">Y22+Y25+Y31+Y33+Y34+Y35</f>
        <v>186172.848</v>
      </c>
      <c r="Z40" s="53">
        <f t="shared" si="17"/>
        <v>0</v>
      </c>
      <c r="AA40" s="53">
        <f t="shared" si="17"/>
        <v>0</v>
      </c>
      <c r="AB40" s="53">
        <f t="shared" si="17"/>
        <v>82677.29</v>
      </c>
      <c r="AC40" s="53">
        <f t="shared" si="17"/>
        <v>7312.578</v>
      </c>
      <c r="AD40" s="53">
        <f t="shared" si="17"/>
        <v>74245.246</v>
      </c>
      <c r="AE40" s="53">
        <f t="shared" si="17"/>
        <v>43875.46800000001</v>
      </c>
      <c r="AF40" s="53">
        <f t="shared" si="17"/>
        <v>120359.646</v>
      </c>
      <c r="AG40" s="53">
        <f t="shared" si="17"/>
        <v>74245.246</v>
      </c>
      <c r="AH40" s="53">
        <f t="shared" si="17"/>
        <v>30369.778</v>
      </c>
      <c r="AI40" s="53">
        <f t="shared" si="17"/>
        <v>103495.558</v>
      </c>
    </row>
    <row r="41" spans="1:11" ht="15.75">
      <c r="A41" s="31"/>
      <c r="B41" s="34" t="s">
        <v>69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5.75">
      <c r="A42" s="31"/>
      <c r="B42" s="43" t="s">
        <v>70</v>
      </c>
      <c r="C42" s="41"/>
      <c r="D42" s="41"/>
      <c r="E42" s="41"/>
      <c r="F42" s="41"/>
      <c r="G42" s="41"/>
      <c r="H42" s="41"/>
      <c r="I42" s="41"/>
      <c r="J42" s="41"/>
      <c r="K42" s="41"/>
    </row>
    <row r="43" spans="1:28" ht="15.75">
      <c r="A43" s="31"/>
      <c r="B43" s="31"/>
      <c r="C43" s="31"/>
      <c r="D43" s="31"/>
      <c r="E43" s="31"/>
      <c r="F43" s="32"/>
      <c r="G43" s="32"/>
      <c r="H43" s="33"/>
      <c r="I43" s="33"/>
      <c r="J43" s="33"/>
      <c r="K43" s="31"/>
      <c r="X43" s="56"/>
      <c r="Y43" s="56" t="s">
        <v>88</v>
      </c>
      <c r="Z43" s="56" t="s">
        <v>89</v>
      </c>
      <c r="AA43" s="3" t="s">
        <v>90</v>
      </c>
      <c r="AB43" s="3" t="s">
        <v>17</v>
      </c>
    </row>
    <row r="44" spans="1:28" s="6" customFormat="1" ht="15.75">
      <c r="A44" s="31"/>
      <c r="B44" s="44" t="s">
        <v>86</v>
      </c>
      <c r="C44" s="31"/>
      <c r="D44" s="31"/>
      <c r="E44" s="31"/>
      <c r="F44" s="5"/>
      <c r="G44" s="35"/>
      <c r="H44" s="35"/>
      <c r="I44" s="35"/>
      <c r="J44" s="36"/>
      <c r="K44" s="31"/>
      <c r="X44" s="56" t="s">
        <v>73</v>
      </c>
      <c r="Y44" s="57">
        <v>633645.7456</v>
      </c>
      <c r="Z44" s="57">
        <f>AA44+AB44</f>
        <v>234310.8064</v>
      </c>
      <c r="AA44" s="57">
        <v>205813.8064</v>
      </c>
      <c r="AB44" s="6">
        <v>28497</v>
      </c>
    </row>
    <row r="45" spans="1:28" ht="15.75">
      <c r="A45" s="25"/>
      <c r="B45" s="44" t="s">
        <v>21</v>
      </c>
      <c r="C45" s="25"/>
      <c r="D45" s="25"/>
      <c r="E45" s="25"/>
      <c r="F45" s="25"/>
      <c r="G45" s="25"/>
      <c r="H45" s="25"/>
      <c r="I45" s="25"/>
      <c r="J45" s="25"/>
      <c r="K45" s="25"/>
      <c r="X45" s="56" t="s">
        <v>74</v>
      </c>
      <c r="Y45" s="57">
        <v>970327.3457999999</v>
      </c>
      <c r="Z45" s="57">
        <f aca="true" t="shared" si="18" ref="Z45:Z55">AA45+AB45</f>
        <v>208415.848</v>
      </c>
      <c r="AA45" s="57">
        <v>186172.848</v>
      </c>
      <c r="AB45" s="3">
        <v>22243</v>
      </c>
    </row>
    <row r="46" spans="1:28" ht="15.75">
      <c r="A46" s="25"/>
      <c r="B46" s="34"/>
      <c r="C46" s="25"/>
      <c r="D46" s="25"/>
      <c r="E46" s="25"/>
      <c r="F46" s="25"/>
      <c r="G46" s="25"/>
      <c r="H46" s="25"/>
      <c r="I46" s="25"/>
      <c r="J46" s="25"/>
      <c r="K46" s="25"/>
      <c r="X46" s="56" t="s">
        <v>75</v>
      </c>
      <c r="Y46" s="57">
        <v>75515.99979999999</v>
      </c>
      <c r="Z46" s="57">
        <f t="shared" si="18"/>
        <v>3658</v>
      </c>
      <c r="AA46" s="57">
        <v>0</v>
      </c>
      <c r="AB46" s="3">
        <v>3658</v>
      </c>
    </row>
    <row r="47" spans="1:28" ht="15.75">
      <c r="A47" s="25"/>
      <c r="B47" s="34"/>
      <c r="C47" s="25"/>
      <c r="D47" s="25"/>
      <c r="E47" s="25"/>
      <c r="F47" s="25"/>
      <c r="G47" s="25"/>
      <c r="H47" s="25"/>
      <c r="I47" s="25"/>
      <c r="J47" s="25"/>
      <c r="K47" s="25"/>
      <c r="X47" s="56" t="s">
        <v>76</v>
      </c>
      <c r="Y47" s="57">
        <v>75515.99979999999</v>
      </c>
      <c r="Z47" s="57">
        <f t="shared" si="18"/>
        <v>3658</v>
      </c>
      <c r="AA47" s="57">
        <v>0</v>
      </c>
      <c r="AB47" s="3">
        <v>3658</v>
      </c>
    </row>
    <row r="48" spans="1:28" ht="15.75">
      <c r="A48" s="25"/>
      <c r="B48" s="34"/>
      <c r="C48" s="25"/>
      <c r="D48" s="25"/>
      <c r="E48" s="25"/>
      <c r="F48" s="25"/>
      <c r="G48" s="25"/>
      <c r="H48" s="25"/>
      <c r="I48" s="25"/>
      <c r="J48" s="25"/>
      <c r="K48" s="25"/>
      <c r="X48" s="56" t="s">
        <v>77</v>
      </c>
      <c r="Y48" s="57">
        <v>281678.2838</v>
      </c>
      <c r="Z48" s="57">
        <f t="shared" si="18"/>
        <v>99020.29</v>
      </c>
      <c r="AA48" s="57">
        <v>82677.29</v>
      </c>
      <c r="AB48" s="3">
        <v>16343</v>
      </c>
    </row>
    <row r="49" spans="1:28" ht="15.75">
      <c r="A49" s="25"/>
      <c r="B49" s="34"/>
      <c r="C49" s="25"/>
      <c r="D49" s="25"/>
      <c r="E49" s="25"/>
      <c r="F49" s="25"/>
      <c r="G49" s="25"/>
      <c r="H49" s="25"/>
      <c r="I49" s="25"/>
      <c r="J49" s="25"/>
      <c r="K49" s="25"/>
      <c r="X49" s="56" t="s">
        <v>78</v>
      </c>
      <c r="Y49" s="57">
        <v>184291.6566</v>
      </c>
      <c r="Z49" s="57">
        <f t="shared" si="18"/>
        <v>20233.578</v>
      </c>
      <c r="AA49" s="57">
        <v>7312.578</v>
      </c>
      <c r="AB49" s="3">
        <v>12921</v>
      </c>
    </row>
    <row r="50" spans="1:28" ht="15.75">
      <c r="A50" s="25"/>
      <c r="B50" s="34"/>
      <c r="C50" s="25"/>
      <c r="D50" s="25"/>
      <c r="E50" s="25"/>
      <c r="F50" s="25"/>
      <c r="G50" s="25"/>
      <c r="H50" s="25"/>
      <c r="I50" s="25"/>
      <c r="J50" s="25"/>
      <c r="K50" s="25"/>
      <c r="X50" s="56" t="s">
        <v>79</v>
      </c>
      <c r="Y50" s="57">
        <v>245942.59739999997</v>
      </c>
      <c r="Z50" s="57">
        <f t="shared" si="18"/>
        <v>87166.246</v>
      </c>
      <c r="AA50" s="57">
        <v>74245.246</v>
      </c>
      <c r="AB50" s="3">
        <v>12921</v>
      </c>
    </row>
    <row r="51" spans="1:28" ht="15.75">
      <c r="A51" s="25"/>
      <c r="B51" s="34"/>
      <c r="C51" s="25"/>
      <c r="D51" s="25"/>
      <c r="E51" s="25"/>
      <c r="F51" s="25"/>
      <c r="G51" s="25"/>
      <c r="H51" s="25"/>
      <c r="I51" s="25"/>
      <c r="J51" s="25"/>
      <c r="K51" s="25"/>
      <c r="X51" s="56" t="s">
        <v>80</v>
      </c>
      <c r="Y51" s="57">
        <v>354547.17779999995</v>
      </c>
      <c r="Z51" s="57">
        <f t="shared" si="18"/>
        <v>60218.46800000001</v>
      </c>
      <c r="AA51" s="57">
        <v>43875.46800000001</v>
      </c>
      <c r="AB51" s="3">
        <v>16343</v>
      </c>
    </row>
    <row r="52" spans="1:28" ht="15.75">
      <c r="A52" s="25"/>
      <c r="B52" s="34"/>
      <c r="C52" s="25"/>
      <c r="D52" s="25"/>
      <c r="E52" s="25"/>
      <c r="F52" s="25"/>
      <c r="G52" s="25"/>
      <c r="H52" s="25"/>
      <c r="I52" s="25"/>
      <c r="J52" s="25"/>
      <c r="K52" s="25"/>
      <c r="X52" s="56" t="s">
        <v>81</v>
      </c>
      <c r="Y52" s="57">
        <v>1077132.5913999998</v>
      </c>
      <c r="Z52" s="57">
        <f t="shared" si="18"/>
        <v>148856.646</v>
      </c>
      <c r="AA52" s="57">
        <v>120359.646</v>
      </c>
      <c r="AB52" s="3">
        <v>28497</v>
      </c>
    </row>
    <row r="53" spans="1:28" ht="15.75">
      <c r="A53" s="25"/>
      <c r="B53" s="34" t="s">
        <v>15</v>
      </c>
      <c r="C53" s="25"/>
      <c r="D53" s="25"/>
      <c r="E53" s="34" t="s">
        <v>16</v>
      </c>
      <c r="F53" s="25"/>
      <c r="G53" s="25"/>
      <c r="H53" s="25"/>
      <c r="I53" s="25"/>
      <c r="J53" s="25"/>
      <c r="K53" s="25"/>
      <c r="X53" s="56" t="s">
        <v>82</v>
      </c>
      <c r="Y53" s="57">
        <v>170426.59759999998</v>
      </c>
      <c r="Z53" s="57">
        <f t="shared" si="18"/>
        <v>84098.246</v>
      </c>
      <c r="AA53" s="57">
        <v>74245.246</v>
      </c>
      <c r="AB53" s="3">
        <v>9853</v>
      </c>
    </row>
    <row r="54" spans="1:28" s="6" customFormat="1" ht="15.75">
      <c r="A54" s="31"/>
      <c r="B54" s="37" t="s">
        <v>24</v>
      </c>
      <c r="C54" s="31"/>
      <c r="D54" s="38"/>
      <c r="E54" s="34" t="s">
        <v>14</v>
      </c>
      <c r="F54" s="34"/>
      <c r="G54" s="34"/>
      <c r="H54" s="34"/>
      <c r="I54" s="34"/>
      <c r="J54" s="34"/>
      <c r="K54" s="31"/>
      <c r="X54" s="56" t="s">
        <v>83</v>
      </c>
      <c r="Y54" s="57">
        <v>230960.6566</v>
      </c>
      <c r="Z54" s="57">
        <f t="shared" si="18"/>
        <v>52612.778</v>
      </c>
      <c r="AA54" s="57">
        <v>30369.778</v>
      </c>
      <c r="AB54" s="6">
        <v>22243</v>
      </c>
    </row>
    <row r="55" spans="1:28" s="6" customFormat="1" ht="15.75">
      <c r="A55" s="31"/>
      <c r="B55" s="34" t="s">
        <v>18</v>
      </c>
      <c r="C55" s="39"/>
      <c r="D55" s="39"/>
      <c r="E55" s="34" t="s">
        <v>71</v>
      </c>
      <c r="F55" s="31"/>
      <c r="G55" s="31"/>
      <c r="H55" s="31"/>
      <c r="I55" s="31"/>
      <c r="J55" s="31"/>
      <c r="K55" s="31"/>
      <c r="X55" s="56" t="s">
        <v>84</v>
      </c>
      <c r="Y55" s="57">
        <v>343329.22459999996</v>
      </c>
      <c r="Z55" s="57">
        <f t="shared" si="18"/>
        <v>116416.558</v>
      </c>
      <c r="AA55" s="57">
        <v>103495.558</v>
      </c>
      <c r="AB55" s="6">
        <v>12921</v>
      </c>
    </row>
    <row r="56" spans="1:26" s="6" customFormat="1" ht="15.75">
      <c r="A56" s="31"/>
      <c r="B56" s="34"/>
      <c r="C56" s="39"/>
      <c r="D56" s="39"/>
      <c r="E56" s="34"/>
      <c r="F56" s="31"/>
      <c r="G56" s="31"/>
      <c r="H56" s="31"/>
      <c r="I56" s="31"/>
      <c r="J56" s="31"/>
      <c r="K56" s="31"/>
      <c r="X56" s="59" t="s">
        <v>91</v>
      </c>
      <c r="Y56" s="58">
        <f>SUM(Y44:Y55)</f>
        <v>4643313.876799999</v>
      </c>
      <c r="Z56" s="58">
        <f>SUM(Z44:Z55)</f>
        <v>1118665.4644000002</v>
      </c>
    </row>
    <row r="57" spans="1:11" s="6" customFormat="1" ht="15.75">
      <c r="A57" s="31"/>
      <c r="B57" s="31"/>
      <c r="C57" s="39"/>
      <c r="D57" s="39"/>
      <c r="E57" s="34"/>
      <c r="F57" s="31"/>
      <c r="G57" s="31"/>
      <c r="H57" s="31"/>
      <c r="I57" s="31"/>
      <c r="J57" s="31"/>
      <c r="K57" s="31"/>
    </row>
    <row r="58" spans="1:11" s="7" customFormat="1" ht="15.75">
      <c r="A58" s="34"/>
      <c r="B58" s="37" t="s">
        <v>23</v>
      </c>
      <c r="C58" s="38"/>
      <c r="D58" s="38"/>
      <c r="E58" s="40" t="s">
        <v>13</v>
      </c>
      <c r="F58" s="34"/>
      <c r="G58" s="34"/>
      <c r="H58" s="34"/>
      <c r="I58" s="34"/>
      <c r="J58" s="34"/>
      <c r="K58" s="34"/>
    </row>
    <row r="59" spans="1:11" s="6" customFormat="1" ht="15.75">
      <c r="A59" s="31"/>
      <c r="B59" s="31" t="s">
        <v>1</v>
      </c>
      <c r="C59" s="31"/>
      <c r="D59" s="31"/>
      <c r="E59" s="31" t="s">
        <v>1</v>
      </c>
      <c r="F59" s="31"/>
      <c r="G59" s="31"/>
      <c r="H59" s="31"/>
      <c r="I59" s="31"/>
      <c r="J59" s="31"/>
      <c r="K59" s="31"/>
    </row>
  </sheetData>
  <sheetProtection/>
  <autoFilter ref="A20:AI39"/>
  <mergeCells count="6">
    <mergeCell ref="C19:D19"/>
    <mergeCell ref="A37:G37"/>
    <mergeCell ref="A38:I38"/>
    <mergeCell ref="A39:I39"/>
    <mergeCell ref="L19:W19"/>
    <mergeCell ref="X19:AI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55" zoomScaleNormal="70" zoomScaleSheetLayoutView="55" zoomScalePageLayoutView="70" workbookViewId="0" topLeftCell="A1">
      <selection activeCell="C13" sqref="C13"/>
    </sheetView>
  </sheetViews>
  <sheetFormatPr defaultColWidth="9.00390625" defaultRowHeight="12.75"/>
  <cols>
    <col min="1" max="1" width="5.625" style="3" customWidth="1"/>
    <col min="2" max="2" width="44.125" style="3" customWidth="1"/>
    <col min="3" max="3" width="52.125" style="3" customWidth="1"/>
    <col min="4" max="4" width="18.75390625" style="3" customWidth="1"/>
    <col min="5" max="5" width="8.875" style="3" customWidth="1"/>
    <col min="6" max="6" width="10.375" style="3" customWidth="1"/>
    <col min="7" max="8" width="9.125" style="3" customWidth="1"/>
    <col min="9" max="10" width="10.625" style="3" bestFit="1" customWidth="1"/>
    <col min="11" max="11" width="11.00390625" style="3" bestFit="1" customWidth="1"/>
    <col min="12" max="12" width="12.25390625" style="3" bestFit="1" customWidth="1"/>
    <col min="13" max="16384" width="9.125" style="3" customWidth="1"/>
  </cols>
  <sheetData>
    <row r="1" spans="1:12" s="6" customFormat="1" ht="31.5">
      <c r="A1" s="10" t="s">
        <v>19</v>
      </c>
      <c r="B1" s="11" t="s">
        <v>97</v>
      </c>
      <c r="C1" s="10" t="s">
        <v>95</v>
      </c>
      <c r="D1" s="10" t="s">
        <v>96</v>
      </c>
      <c r="E1" s="10" t="s">
        <v>2</v>
      </c>
      <c r="F1" s="10" t="s">
        <v>3</v>
      </c>
      <c r="H1" s="3"/>
      <c r="I1" s="3"/>
      <c r="J1" s="3"/>
      <c r="K1" s="3"/>
      <c r="L1" s="3"/>
    </row>
    <row r="2" spans="1:12" s="6" customFormat="1" ht="15.75">
      <c r="A2" s="15">
        <v>1</v>
      </c>
      <c r="B2" s="16">
        <v>2</v>
      </c>
      <c r="C2" s="15">
        <v>3</v>
      </c>
      <c r="D2" s="15">
        <v>4</v>
      </c>
      <c r="E2" s="15">
        <v>5</v>
      </c>
      <c r="F2" s="15">
        <v>6</v>
      </c>
      <c r="H2" s="3"/>
      <c r="I2" s="3"/>
      <c r="J2" s="3"/>
      <c r="K2" s="3"/>
      <c r="L2" s="3"/>
    </row>
    <row r="3" spans="1:6" s="25" customFormat="1" ht="15.75" customHeight="1">
      <c r="A3" s="64">
        <v>1</v>
      </c>
      <c r="B3" s="65" t="s">
        <v>98</v>
      </c>
      <c r="C3" s="66" t="s">
        <v>99</v>
      </c>
      <c r="D3" s="64"/>
      <c r="E3" s="67" t="s">
        <v>34</v>
      </c>
      <c r="F3" s="60">
        <v>1</v>
      </c>
    </row>
    <row r="4" spans="1:12" s="25" customFormat="1" ht="15.75" customHeight="1">
      <c r="A4" s="64">
        <v>2</v>
      </c>
      <c r="B4" s="65" t="s">
        <v>100</v>
      </c>
      <c r="C4" s="66" t="s">
        <v>101</v>
      </c>
      <c r="D4" s="64"/>
      <c r="E4" s="67" t="s">
        <v>34</v>
      </c>
      <c r="F4" s="68">
        <v>6</v>
      </c>
      <c r="H4" s="69"/>
      <c r="I4" s="69"/>
      <c r="J4" s="69"/>
      <c r="K4" s="69"/>
      <c r="L4" s="69"/>
    </row>
    <row r="5" spans="1:12" s="25" customFormat="1" ht="31.5">
      <c r="A5" s="64">
        <v>3</v>
      </c>
      <c r="B5" s="65" t="s">
        <v>102</v>
      </c>
      <c r="C5" s="66" t="s">
        <v>103</v>
      </c>
      <c r="D5" s="64"/>
      <c r="E5" s="67" t="s">
        <v>34</v>
      </c>
      <c r="F5" s="68">
        <v>8</v>
      </c>
      <c r="H5" s="69"/>
      <c r="I5" s="69"/>
      <c r="J5" s="69"/>
      <c r="K5" s="69"/>
      <c r="L5" s="69"/>
    </row>
    <row r="6" spans="1:12" s="25" customFormat="1" ht="15.75">
      <c r="A6" s="64">
        <v>4</v>
      </c>
      <c r="B6" s="65" t="s">
        <v>104</v>
      </c>
      <c r="C6" s="66" t="s">
        <v>105</v>
      </c>
      <c r="D6" s="64"/>
      <c r="E6" s="67" t="s">
        <v>34</v>
      </c>
      <c r="F6" s="68">
        <v>6</v>
      </c>
      <c r="H6" s="69"/>
      <c r="I6" s="69"/>
      <c r="J6" s="69"/>
      <c r="K6" s="69"/>
      <c r="L6" s="69"/>
    </row>
    <row r="7" spans="1:12" s="25" customFormat="1" ht="15.75">
      <c r="A7" s="64">
        <v>5</v>
      </c>
      <c r="B7" s="65" t="s">
        <v>104</v>
      </c>
      <c r="C7" s="66" t="s">
        <v>106</v>
      </c>
      <c r="D7" s="64"/>
      <c r="E7" s="67" t="s">
        <v>34</v>
      </c>
      <c r="F7" s="68">
        <v>6</v>
      </c>
      <c r="H7" s="69"/>
      <c r="I7" s="69"/>
      <c r="J7" s="69"/>
      <c r="K7" s="69"/>
      <c r="L7" s="69"/>
    </row>
    <row r="8" spans="1:12" s="31" customFormat="1" ht="15.75">
      <c r="A8" s="64">
        <v>6</v>
      </c>
      <c r="B8" s="65" t="s">
        <v>107</v>
      </c>
      <c r="C8" s="66" t="s">
        <v>108</v>
      </c>
      <c r="D8" s="64"/>
      <c r="E8" s="67" t="s">
        <v>34</v>
      </c>
      <c r="F8" s="68">
        <v>16</v>
      </c>
      <c r="H8" s="35"/>
      <c r="I8" s="35"/>
      <c r="J8" s="35"/>
      <c r="K8" s="35"/>
      <c r="L8" s="35"/>
    </row>
    <row r="9" spans="1:6" s="25" customFormat="1" ht="31.5">
      <c r="A9" s="64">
        <v>7</v>
      </c>
      <c r="B9" s="61" t="s">
        <v>109</v>
      </c>
      <c r="C9" s="62" t="s">
        <v>110</v>
      </c>
      <c r="D9" s="64"/>
      <c r="E9" s="63" t="s">
        <v>34</v>
      </c>
      <c r="F9" s="68">
        <v>8</v>
      </c>
    </row>
    <row r="10" spans="1:6" s="25" customFormat="1" ht="31.5">
      <c r="A10" s="64">
        <v>8</v>
      </c>
      <c r="B10" s="65" t="s">
        <v>111</v>
      </c>
      <c r="C10" s="66" t="s">
        <v>112</v>
      </c>
      <c r="D10" s="64"/>
      <c r="E10" s="67" t="s">
        <v>34</v>
      </c>
      <c r="F10" s="68">
        <v>7</v>
      </c>
    </row>
    <row r="11" spans="1:6" s="25" customFormat="1" ht="15.75">
      <c r="A11" s="64">
        <v>9</v>
      </c>
      <c r="B11" s="65" t="s">
        <v>113</v>
      </c>
      <c r="C11" s="66" t="s">
        <v>114</v>
      </c>
      <c r="D11" s="64"/>
      <c r="E11" s="67" t="s">
        <v>34</v>
      </c>
      <c r="F11" s="68">
        <v>5</v>
      </c>
    </row>
    <row r="12" spans="1:6" s="25" customFormat="1" ht="15.75">
      <c r="A12" s="64">
        <v>10</v>
      </c>
      <c r="B12" s="65" t="s">
        <v>115</v>
      </c>
      <c r="C12" s="66" t="s">
        <v>116</v>
      </c>
      <c r="D12" s="64"/>
      <c r="E12" s="67" t="s">
        <v>34</v>
      </c>
      <c r="F12" s="68">
        <v>1</v>
      </c>
    </row>
    <row r="13" spans="1:6" s="25" customFormat="1" ht="181.5" customHeight="1">
      <c r="A13" s="64">
        <v>11</v>
      </c>
      <c r="B13" s="18" t="s">
        <v>117</v>
      </c>
      <c r="C13" s="70" t="s">
        <v>118</v>
      </c>
      <c r="D13" s="64"/>
      <c r="E13" s="67" t="s">
        <v>34</v>
      </c>
      <c r="F13" s="68">
        <v>6</v>
      </c>
    </row>
    <row r="14" spans="1:6" s="25" customFormat="1" ht="15.75">
      <c r="A14" s="64">
        <v>12</v>
      </c>
      <c r="B14" s="65" t="s">
        <v>119</v>
      </c>
      <c r="C14" s="66" t="s">
        <v>120</v>
      </c>
      <c r="D14" s="64"/>
      <c r="E14" s="67" t="s">
        <v>34</v>
      </c>
      <c r="F14" s="68">
        <v>4</v>
      </c>
    </row>
    <row r="15" spans="1:6" s="25" customFormat="1" ht="15.75">
      <c r="A15" s="64">
        <v>13</v>
      </c>
      <c r="B15" s="61" t="s">
        <v>121</v>
      </c>
      <c r="C15" s="61" t="s">
        <v>122</v>
      </c>
      <c r="D15" s="64"/>
      <c r="E15" s="67" t="s">
        <v>34</v>
      </c>
      <c r="F15" s="60">
        <v>3</v>
      </c>
    </row>
    <row r="16" spans="1:6" s="25" customFormat="1" ht="31.5">
      <c r="A16" s="64">
        <v>14</v>
      </c>
      <c r="B16" s="61" t="s">
        <v>123</v>
      </c>
      <c r="C16" s="61" t="s">
        <v>124</v>
      </c>
      <c r="D16" s="64"/>
      <c r="E16" s="67" t="s">
        <v>34</v>
      </c>
      <c r="F16" s="68">
        <v>1</v>
      </c>
    </row>
    <row r="17" spans="1:6" s="31" customFormat="1" ht="110.25">
      <c r="A17" s="64">
        <v>15</v>
      </c>
      <c r="B17" s="61" t="s">
        <v>125</v>
      </c>
      <c r="C17" s="61" t="s">
        <v>126</v>
      </c>
      <c r="D17" s="64"/>
      <c r="E17" s="67" t="s">
        <v>34</v>
      </c>
      <c r="F17" s="68">
        <v>1</v>
      </c>
    </row>
    <row r="18" spans="1:6" s="31" customFormat="1" ht="78.75">
      <c r="A18" s="64">
        <v>16</v>
      </c>
      <c r="B18" s="65" t="s">
        <v>127</v>
      </c>
      <c r="C18" s="66" t="s">
        <v>128</v>
      </c>
      <c r="D18" s="64"/>
      <c r="E18" s="67" t="s">
        <v>34</v>
      </c>
      <c r="F18" s="68">
        <v>3</v>
      </c>
    </row>
    <row r="19" spans="1:6" s="25" customFormat="1" ht="31.5">
      <c r="A19" s="64">
        <v>17</v>
      </c>
      <c r="B19" s="18" t="s">
        <v>129</v>
      </c>
      <c r="C19" s="66" t="s">
        <v>130</v>
      </c>
      <c r="D19" s="64"/>
      <c r="E19" s="67" t="s">
        <v>34</v>
      </c>
      <c r="F19" s="68">
        <v>1</v>
      </c>
    </row>
    <row r="20" spans="1:6" s="25" customFormat="1" ht="31.5">
      <c r="A20" s="64">
        <v>18</v>
      </c>
      <c r="B20" s="18" t="s">
        <v>131</v>
      </c>
      <c r="C20" s="66" t="s">
        <v>132</v>
      </c>
      <c r="D20" s="64"/>
      <c r="E20" s="67" t="s">
        <v>34</v>
      </c>
      <c r="F20" s="68">
        <v>12</v>
      </c>
    </row>
    <row r="21" spans="1:6" s="25" customFormat="1" ht="31.5">
      <c r="A21" s="64">
        <v>19</v>
      </c>
      <c r="B21" s="18" t="s">
        <v>133</v>
      </c>
      <c r="C21" s="66" t="s">
        <v>134</v>
      </c>
      <c r="D21" s="64"/>
      <c r="E21" s="67" t="s">
        <v>34</v>
      </c>
      <c r="F21" s="68">
        <v>22</v>
      </c>
    </row>
    <row r="22" spans="1:6" s="25" customFormat="1" ht="31.5">
      <c r="A22" s="64">
        <v>20</v>
      </c>
      <c r="B22" s="71" t="s">
        <v>135</v>
      </c>
      <c r="C22" s="72" t="s">
        <v>136</v>
      </c>
      <c r="D22" s="64"/>
      <c r="E22" s="63" t="s">
        <v>34</v>
      </c>
      <c r="F22" s="73">
        <v>2</v>
      </c>
    </row>
    <row r="23" spans="1:6" s="25" customFormat="1" ht="31.5">
      <c r="A23" s="64">
        <v>21</v>
      </c>
      <c r="B23" s="74" t="s">
        <v>137</v>
      </c>
      <c r="C23" s="75" t="s">
        <v>138</v>
      </c>
      <c r="D23" s="64"/>
      <c r="E23" s="63" t="s">
        <v>34</v>
      </c>
      <c r="F23" s="60">
        <v>5</v>
      </c>
    </row>
    <row r="24" spans="1:6" s="25" customFormat="1" ht="15.75">
      <c r="A24" s="64">
        <v>22</v>
      </c>
      <c r="B24" s="71" t="s">
        <v>139</v>
      </c>
      <c r="C24" s="72" t="s">
        <v>140</v>
      </c>
      <c r="D24" s="64"/>
      <c r="E24" s="63" t="s">
        <v>34</v>
      </c>
      <c r="F24" s="76">
        <v>10</v>
      </c>
    </row>
    <row r="25" spans="1:6" s="25" customFormat="1" ht="15.75">
      <c r="A25" s="64">
        <v>23</v>
      </c>
      <c r="B25" s="61" t="s">
        <v>141</v>
      </c>
      <c r="C25" s="62" t="s">
        <v>142</v>
      </c>
      <c r="D25" s="64"/>
      <c r="E25" s="63" t="s">
        <v>34</v>
      </c>
      <c r="F25" s="76">
        <v>2</v>
      </c>
    </row>
    <row r="26" spans="1:6" s="25" customFormat="1" ht="15.75">
      <c r="A26" s="64">
        <v>24</v>
      </c>
      <c r="B26" s="61" t="s">
        <v>141</v>
      </c>
      <c r="C26" s="62" t="s">
        <v>143</v>
      </c>
      <c r="D26" s="64"/>
      <c r="E26" s="63" t="s">
        <v>34</v>
      </c>
      <c r="F26" s="76">
        <v>2</v>
      </c>
    </row>
    <row r="27" spans="1:6" s="25" customFormat="1" ht="15.75">
      <c r="A27" s="64">
        <v>25</v>
      </c>
      <c r="B27" s="65" t="s">
        <v>144</v>
      </c>
      <c r="C27" s="66" t="s">
        <v>145</v>
      </c>
      <c r="D27" s="64"/>
      <c r="E27" s="67" t="s">
        <v>34</v>
      </c>
      <c r="F27" s="60">
        <v>1500</v>
      </c>
    </row>
    <row r="28" spans="1:6" ht="15.75">
      <c r="A28" s="31"/>
      <c r="B28" s="6"/>
      <c r="C28" s="6"/>
      <c r="D28" s="6"/>
      <c r="E28" s="6"/>
      <c r="F28" s="6"/>
    </row>
  </sheetData>
  <sheetProtection/>
  <protectedRanges>
    <protectedRange password="C6D3" sqref="B9" name="PDU_9_5"/>
    <protectedRange password="C6D3" sqref="C9" name="PDU_9_6"/>
    <protectedRange password="C6D3" sqref="B15" name="PDU_1_2_1_1"/>
    <protectedRange password="C6D3" sqref="C15" name="PDU_1_2_1_1_1"/>
    <protectedRange password="C6D3" sqref="B16:B17" name="PDU_1_2_1_1_2"/>
    <protectedRange password="C6D3" sqref="C16:C17" name="PDU_1_2_1_1_1_1"/>
    <protectedRange password="C6D3" sqref="B18" name="PDU_67"/>
    <protectedRange password="C6D3" sqref="C18" name="PDU_67_1"/>
    <protectedRange password="C6D3" sqref="B19:B21 B27" name="PDU_67_2"/>
    <protectedRange password="C6D3" sqref="B22:B24" name="PDU_1_13_1_8_3"/>
    <protectedRange password="C6D3" sqref="B25:B26" name="PDU_9_1_1"/>
    <protectedRange password="C6D3" sqref="C19:C21 C27" name="PDU_67_1_1"/>
    <protectedRange password="C6D3" sqref="C22:C24" name="PDU_1_13_1_8_4"/>
    <protectedRange password="C6D3" sqref="C25:C26" name="PDU_9_1_2"/>
    <protectedRange password="C6D3" sqref="E9" name="PDU_56_2"/>
    <protectedRange password="C6D3" sqref="E3:E8 E10:E13" name="PDU_68"/>
    <protectedRange password="C6D3" sqref="F11:F13" name="PDU_1_2_6"/>
    <protectedRange password="C6D3" sqref="F3:F10" name="PDU_5_2_6"/>
    <protectedRange password="C6D3" sqref="E14" name="PDU_68_1"/>
    <protectedRange password="C6D3" sqref="F14" name="PDU_1_2_6_1"/>
    <protectedRange password="C6D3" sqref="E15" name="PDU_68_2"/>
    <protectedRange password="C6D3" sqref="F15" name="PDU_1_2_6_2"/>
    <protectedRange password="C6D3" sqref="E16:E17" name="PDU_68_3"/>
    <protectedRange password="C6D3" sqref="F16:F17" name="PDU_5_2_6_1"/>
    <protectedRange password="C6D3" sqref="E18" name="PDU_68_4"/>
    <protectedRange password="C6D3" sqref="F18" name="PDU_5_2_6_2"/>
    <protectedRange password="C6D3" sqref="E19:E21 E27" name="PDU_68_5"/>
    <protectedRange password="C6D3" sqref="E22:E24" name="PDU_56_1_3_1"/>
    <protectedRange password="C6D3" sqref="E25:E26" name="PDU_56_2_1"/>
    <protectedRange password="C6D3" sqref="F19:F21 F27" name="PDU_1_2_6_3"/>
    <protectedRange password="C6D3" sqref="F22" name="PDU_1_4_1_3_1_1"/>
  </protectedRange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Alex</cp:lastModifiedBy>
  <cp:lastPrinted>2013-10-11T09:57:43Z</cp:lastPrinted>
  <dcterms:created xsi:type="dcterms:W3CDTF">2007-07-05T08:45:20Z</dcterms:created>
  <dcterms:modified xsi:type="dcterms:W3CDTF">2014-03-26T09:38:16Z</dcterms:modified>
  <cp:category/>
  <cp:version/>
  <cp:contentType/>
  <cp:contentStatus/>
</cp:coreProperties>
</file>